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firstSheet="8" activeTab="12"/>
  </bookViews>
  <sheets>
    <sheet name="2020" sheetId="1" r:id="rId1"/>
    <sheet name="01.01.-31.01.2020" sheetId="2" r:id="rId2"/>
    <sheet name="01.02.-29.02.2020" sheetId="3" r:id="rId3"/>
    <sheet name="01.01.-31.03.2020" sheetId="4" r:id="rId4"/>
    <sheet name="01.04.-30.04.2020" sheetId="5" r:id="rId5"/>
    <sheet name="01.05.-31.05.2020" sheetId="6" r:id="rId6"/>
    <sheet name="01.06.-30.06.2019" sheetId="7" r:id="rId7"/>
    <sheet name="01.07.-31.07.2020" sheetId="8" r:id="rId8"/>
    <sheet name="01.08.-31.08.2020" sheetId="9" r:id="rId9"/>
    <sheet name="01.09.-30.09.2020." sheetId="10" r:id="rId10"/>
    <sheet name="01.10.-31.10.2020" sheetId="11" r:id="rId11"/>
    <sheet name="01.11.-30.11.2020" sheetId="12" r:id="rId12"/>
    <sheet name="01.12.-31.12.2020" sheetId="13" r:id="rId13"/>
  </sheets>
  <definedNames/>
  <calcPr fullCalcOnLoad="1"/>
</workbook>
</file>

<file path=xl/sharedStrings.xml><?xml version="1.0" encoding="utf-8"?>
<sst xmlns="http://schemas.openxmlformats.org/spreadsheetml/2006/main" count="4113" uniqueCount="585">
  <si>
    <t>broj i datum izvoda</t>
  </si>
  <si>
    <t xml:space="preserve">Poslovni partner </t>
  </si>
  <si>
    <t>Uplaćeno</t>
  </si>
  <si>
    <t>Isplaćeno</t>
  </si>
  <si>
    <t>Osnov</t>
  </si>
  <si>
    <t>JKP Objedinjena naplata</t>
  </si>
  <si>
    <t>Naplaćeno od vlasnika lokala</t>
  </si>
  <si>
    <t>Stanje</t>
  </si>
  <si>
    <t>NLB Banka</t>
  </si>
  <si>
    <t>Provizija</t>
  </si>
  <si>
    <t>Kamata</t>
  </si>
  <si>
    <t>Porezi i doprinosi</t>
  </si>
  <si>
    <t xml:space="preserve">Početno stanje </t>
  </si>
  <si>
    <t>SVEGA:</t>
  </si>
  <si>
    <t>Naplaćeno preko  O.N.:</t>
  </si>
  <si>
    <t>Poreska Uprava</t>
  </si>
  <si>
    <t>Stanković Saša</t>
  </si>
  <si>
    <t>Plata</t>
  </si>
  <si>
    <t>Prevoz</t>
  </si>
  <si>
    <t>Spasić Tihomir</t>
  </si>
  <si>
    <t>Eurolift doo</t>
  </si>
  <si>
    <t>PTT troškovi</t>
  </si>
  <si>
    <t>Telenor</t>
  </si>
  <si>
    <t>Ukupan priliv  novca:</t>
  </si>
  <si>
    <t>Naplaćeno preko O.N:  ukupno</t>
  </si>
  <si>
    <t>Redovne uplate korisnika</t>
  </si>
  <si>
    <t>Uplata rata po reprogramu</t>
  </si>
  <si>
    <t>Naplaćeno preko Suda</t>
  </si>
  <si>
    <t>Ostalo</t>
  </si>
  <si>
    <t>Exe Net</t>
  </si>
  <si>
    <t>Drugi prilivi ( zak.krova i kamate):</t>
  </si>
  <si>
    <t>Nifon Security</t>
  </si>
  <si>
    <t>SBB doo</t>
  </si>
  <si>
    <t xml:space="preserve">Keeptank </t>
  </si>
  <si>
    <t>Izv.broj 2 od 03.01.</t>
  </si>
  <si>
    <t>Izv.broj 1 od 02.01.</t>
  </si>
  <si>
    <t>Bilans doo Niš</t>
  </si>
  <si>
    <t>Naknada za knjig usluge po ugovoru</t>
  </si>
  <si>
    <t>Izv.broj 4 od 14.01.</t>
  </si>
  <si>
    <t>Izv.broj 5 od 15.01.</t>
  </si>
  <si>
    <t>PROMET NA TEKUĆEM RAČUNU od 01.01.do 31.01.2020.</t>
  </si>
  <si>
    <t>PROMET NA TEKUĆEM RAČUNU od 01.02.do 29.02.2020.</t>
  </si>
  <si>
    <t>PROMET NA TEKUĆEM RAČUNU od 01.03.do 31.03.2020.</t>
  </si>
  <si>
    <t>Prenos stanja od 29.2.2020.</t>
  </si>
  <si>
    <t>PROMET NA TEKUĆEM RAČUNU od 01.04.do 30.04.2020.</t>
  </si>
  <si>
    <t>Prenos stanja od 31.3.2020.</t>
  </si>
  <si>
    <t>PROMET NA TEKUĆEM RAČUNU od 01.05.do 31.05.2020.</t>
  </si>
  <si>
    <t>Prenos stanja od 30.4.2020.</t>
  </si>
  <si>
    <t>Prenos stanja od 31.5.2020.</t>
  </si>
  <si>
    <t>STANJE NA TEKUĆEM RAČUNU od 01.07.do 31.07.2020.</t>
  </si>
  <si>
    <t>Prenos stanja od 30.6.2020.</t>
  </si>
  <si>
    <t>STANJE NA TEKUĆEM RAČUNU od 01.08.do 31.08.2020.</t>
  </si>
  <si>
    <t>STANJE NA TEKUĆEM RAČUNU od 01.09.do 30.09.2020.</t>
  </si>
  <si>
    <t>Prenos stanja od 31.8.2020.</t>
  </si>
  <si>
    <t>STANJE NA TEKUĆEM RAČUNU od 01.10.do 31.10.2020.</t>
  </si>
  <si>
    <t>Prenos stanja od 30.9.2020.</t>
  </si>
  <si>
    <t>STANJE NA TEKUĆEM RAČUNU od 01.11.do 30.11.2020.</t>
  </si>
  <si>
    <t>Prenos stanja od 31.10.2020.</t>
  </si>
  <si>
    <t>STANJE NA TEKUĆEM RAČUNU od 01.12.do 31.12.2020.</t>
  </si>
  <si>
    <t>Prenos stanja od 30.11.2020.</t>
  </si>
  <si>
    <t>Preneto stanje iz marta 2020</t>
  </si>
  <si>
    <t>Preneto stanje iz maja 2020</t>
  </si>
  <si>
    <t>Preneto stanje iz jula 2020</t>
  </si>
  <si>
    <t>Prenos stanja od 31.12.2019.</t>
  </si>
  <si>
    <t>Prenos stanja od 31.1.2020.</t>
  </si>
  <si>
    <t>Dragoslav Pavlović</t>
  </si>
  <si>
    <t>Naknada  po ugovoru</t>
  </si>
  <si>
    <t>Naknda po Ugovoru</t>
  </si>
  <si>
    <t>Izv.broj 3 od 10.01.</t>
  </si>
  <si>
    <t>Logos Trgovine</t>
  </si>
  <si>
    <t>Kone</t>
  </si>
  <si>
    <t>Advokat Vesna Kostić</t>
  </si>
  <si>
    <t>Materijal za krečenje</t>
  </si>
  <si>
    <t>Meseč.Servis 4 eskalatora i 2 lifta</t>
  </si>
  <si>
    <t>Troškovi veštačenja</t>
  </si>
  <si>
    <t>Zakup kanc 12/19</t>
  </si>
  <si>
    <t>Naknada mat troš.</t>
  </si>
  <si>
    <t>Hitne intervencije</t>
  </si>
  <si>
    <t>NLK Internacional doo</t>
  </si>
  <si>
    <t>Po ugovoru o zakupu</t>
  </si>
  <si>
    <t>Aqua Marjan</t>
  </si>
  <si>
    <t>Odgušenje kanalizacije</t>
  </si>
  <si>
    <t>Izv.broj 6 od 16.01.</t>
  </si>
  <si>
    <t>JKP Naissus</t>
  </si>
  <si>
    <t>Račun za vodu  12/19</t>
  </si>
  <si>
    <t>Izv.broj 7 od 17.01.</t>
  </si>
  <si>
    <t>Ninet Company</t>
  </si>
  <si>
    <t>Po ugovoru o zakupu krova</t>
  </si>
  <si>
    <t>PROMET NA TEKUĆEM RAČUNU od 01.01.do 31.12.2020.</t>
  </si>
  <si>
    <t>Prenos iz 2019.g.:</t>
  </si>
  <si>
    <t>Izv.broj 8 od 20.01.</t>
  </si>
  <si>
    <t xml:space="preserve">Ins Dekor </t>
  </si>
  <si>
    <t>Constant Electric</t>
  </si>
  <si>
    <t>Sitan  materijal</t>
  </si>
  <si>
    <t>20 Led sijalica</t>
  </si>
  <si>
    <t>Po privremenoj situaciji za krečenje</t>
  </si>
  <si>
    <t>Pref trošk kanc 11/19</t>
  </si>
  <si>
    <t>Pref trošk kanc 1 -9/19</t>
  </si>
  <si>
    <t>Izv.broj 9 od 21.01.</t>
  </si>
  <si>
    <t>Izv.broj 10 od 23.01.</t>
  </si>
  <si>
    <t>Izv.broj 11 od 24.01.</t>
  </si>
  <si>
    <t>EPS Snabdevanje</t>
  </si>
  <si>
    <t>JP Pošta Srbije</t>
  </si>
  <si>
    <t>Račun za struju  12/19</t>
  </si>
  <si>
    <t>Poštanske usluge</t>
  </si>
  <si>
    <t>Izv.broj 12 od 28.01.</t>
  </si>
  <si>
    <t>Izv.broj 13 od 29.01.</t>
  </si>
  <si>
    <t>Izv.broj 14 od 30.01.</t>
  </si>
  <si>
    <t>Izv.broj 15 od 31.01.</t>
  </si>
  <si>
    <t>Obezbedjenje 1/20</t>
  </si>
  <si>
    <t>Prenos iz 2019.g.</t>
  </si>
  <si>
    <t>REKAPITULACIJA</t>
  </si>
  <si>
    <t>OPIS</t>
  </si>
  <si>
    <t>UPLATE</t>
  </si>
  <si>
    <t>ISPLATE</t>
  </si>
  <si>
    <t>STANJE</t>
  </si>
  <si>
    <t>Početno stanje 01.01.2020:</t>
  </si>
  <si>
    <t>Naplaćeno za održavanje -JKP ON</t>
  </si>
  <si>
    <t>Naplaćeno od zakupaca:</t>
  </si>
  <si>
    <t>Kamata za tek.račun</t>
  </si>
  <si>
    <t>Naplaćeno od 01.-31.01.2020</t>
  </si>
  <si>
    <t>Bruto zarade i knjigov. usluge</t>
  </si>
  <si>
    <t xml:space="preserve">Materijal i krečenje </t>
  </si>
  <si>
    <t>Obezbeđenje</t>
  </si>
  <si>
    <t>Servisisranje opreme i hit.intervencije</t>
  </si>
  <si>
    <t>Struja</t>
  </si>
  <si>
    <t>Voda</t>
  </si>
  <si>
    <t>PTT usluge</t>
  </si>
  <si>
    <t>Troškovi advokata i veštačenja</t>
  </si>
  <si>
    <t>Zakup kanvelarije</t>
  </si>
  <si>
    <t>PDV</t>
  </si>
  <si>
    <t>Ostali troškovi</t>
  </si>
  <si>
    <t>Izv.broj 16 od 03.02.</t>
  </si>
  <si>
    <t>Izv.broj 17 od 04.02.</t>
  </si>
  <si>
    <t>Za zakup fasade 2/20</t>
  </si>
  <si>
    <t>Izv.broj 18 od 06.02.</t>
  </si>
  <si>
    <t>Otpušavanje kanalizacije</t>
  </si>
  <si>
    <t>Nabavka LED panela</t>
  </si>
  <si>
    <t>Izv.broj 19 od 07.02.</t>
  </si>
  <si>
    <t>Dan Plus Internacional</t>
  </si>
  <si>
    <t>Izv.broj 20 od 11.02.</t>
  </si>
  <si>
    <t>APR Srbija</t>
  </si>
  <si>
    <t xml:space="preserve">Naknada </t>
  </si>
  <si>
    <t>Izv.broj 21 od 13.02.</t>
  </si>
  <si>
    <t>Logos doo</t>
  </si>
  <si>
    <t>Zakup kancelarije 1/20</t>
  </si>
  <si>
    <t>Račun za vodu  1/20</t>
  </si>
  <si>
    <t>Račun za vodu 1/20</t>
  </si>
  <si>
    <t>Izv.broj 22 od 14.02.</t>
  </si>
  <si>
    <t>Izv.broj 23 od 20.02.</t>
  </si>
  <si>
    <t>Račun za struju  1/20</t>
  </si>
  <si>
    <t>Kone doo</t>
  </si>
  <si>
    <t>Korus doo</t>
  </si>
  <si>
    <t>Finišing Gradnja</t>
  </si>
  <si>
    <t>Ref troš kanc 12/19</t>
  </si>
  <si>
    <t>Gradjevniski radovi</t>
  </si>
  <si>
    <t>Alat za skidanje reklama</t>
  </si>
  <si>
    <t>Red. Servis 4 esk. I 2 lifta</t>
  </si>
  <si>
    <t>Izv.broj 24 od 24.02.</t>
  </si>
  <si>
    <t>Stojić DIS  Gradnja</t>
  </si>
  <si>
    <t>Uklanjanje 97 rastera</t>
  </si>
  <si>
    <t xml:space="preserve">12 m2 pločice </t>
  </si>
  <si>
    <t>Izv.broj 25 od 25.02.</t>
  </si>
  <si>
    <t>Tehnoniš</t>
  </si>
  <si>
    <t>Obezbedjenje 2/20</t>
  </si>
  <si>
    <t>Izv.broj 26 od 26.02.</t>
  </si>
  <si>
    <t>Za zakup krova 1/20</t>
  </si>
  <si>
    <t>Izv.broj 27 od 27.02.</t>
  </si>
  <si>
    <t>Ninet doo</t>
  </si>
  <si>
    <t>Nbavka 60 LED panela</t>
  </si>
  <si>
    <t>Za zakup krova 2/20</t>
  </si>
  <si>
    <t>Izv.broj 28 od 28.02.</t>
  </si>
  <si>
    <t>Naknada mat troškova</t>
  </si>
  <si>
    <t>Izv.broj 29 od 29.02.</t>
  </si>
  <si>
    <t>Servisiranje opreme i hit.intervencije</t>
  </si>
  <si>
    <t>Izv.broj 30 od 02.03.</t>
  </si>
  <si>
    <t>Izv.broj 31 od 03.03.</t>
  </si>
  <si>
    <t>Avans po priv.situaciji</t>
  </si>
  <si>
    <t>Izv.broj 32 od 05.03.</t>
  </si>
  <si>
    <t>NLK  International</t>
  </si>
  <si>
    <t>Za zakup fasade 3/20</t>
  </si>
  <si>
    <t>Izv.broj 33 od 06.03.</t>
  </si>
  <si>
    <t>Servis 2 lifta I 4 eskal. 3/20</t>
  </si>
  <si>
    <t>Zakup kancelarije 2/20</t>
  </si>
  <si>
    <t>Popravka lifta</t>
  </si>
  <si>
    <t>Zakup krova 3/20</t>
  </si>
  <si>
    <t>Zakup krova 2/20</t>
  </si>
  <si>
    <t>Izv.broj 34 od 11.03.</t>
  </si>
  <si>
    <t>6 LED panela</t>
  </si>
  <si>
    <t>Adv. Kanc Mitić i Kostić</t>
  </si>
  <si>
    <t>Po ugovoru o zastupanju</t>
  </si>
  <si>
    <t>MPP Extra održavanje</t>
  </si>
  <si>
    <t>Ugradnja vodom. I popr inst</t>
  </si>
  <si>
    <t>Villy doo</t>
  </si>
  <si>
    <t>Kon doo</t>
  </si>
  <si>
    <t>Hemijska sredstva</t>
  </si>
  <si>
    <t>Krpe za brisanje</t>
  </si>
  <si>
    <t>Hitne interv. Elek. Inst</t>
  </si>
  <si>
    <t>Račun za vodu  2/20</t>
  </si>
  <si>
    <t>Izv.broj 35 od 13.03.</t>
  </si>
  <si>
    <t>Izv.broj 36 od 16.03.</t>
  </si>
  <si>
    <t>Đokić Bratislav</t>
  </si>
  <si>
    <t>IV Priv situacija z a krečenje</t>
  </si>
  <si>
    <t>Za zakup prostora</t>
  </si>
  <si>
    <t>Izv.broj 37 od 17.03.</t>
  </si>
  <si>
    <t>Račun za struju  2/20</t>
  </si>
  <si>
    <t>Izv.broj 38 od 18.03.</t>
  </si>
  <si>
    <t xml:space="preserve"> LED paneli 29w 324 kom</t>
  </si>
  <si>
    <t>Vaga Tas Trupale</t>
  </si>
  <si>
    <t>demontaža svetiljki 112 kom</t>
  </si>
  <si>
    <t>Izv.broj 39 od 19.03.</t>
  </si>
  <si>
    <t>Devekom doo</t>
  </si>
  <si>
    <t>Nabavka kablova 2x1.5 1,600 m</t>
  </si>
  <si>
    <t>Izv.broj 40 od 24.03.</t>
  </si>
  <si>
    <t xml:space="preserve">Evrozaštita </t>
  </si>
  <si>
    <t>Dezinfekcija svih zaj.prostorija</t>
  </si>
  <si>
    <t>Izv.broj 41 od 25.03.</t>
  </si>
  <si>
    <t>Izv.broj 42 od 30.03.</t>
  </si>
  <si>
    <t>Izv.broj 43 od 31.03.</t>
  </si>
  <si>
    <t>Obezbedjenje 3/20</t>
  </si>
  <si>
    <t>Za zakup krova 3/20</t>
  </si>
  <si>
    <t>Zakup kancelarije</t>
  </si>
  <si>
    <t>Zakup kanCelarije</t>
  </si>
  <si>
    <t>Izv.broj 44 od 01.04.</t>
  </si>
  <si>
    <t>Izv.broj 45 od 06.04.</t>
  </si>
  <si>
    <t>Izv.broj 46 od 07.04.</t>
  </si>
  <si>
    <t>Izv.broj 47 od 08.04.</t>
  </si>
  <si>
    <t>Za zakup fasade 4/20</t>
  </si>
  <si>
    <t>Tehnonis</t>
  </si>
  <si>
    <t>Zakup kancelarije 3/20</t>
  </si>
  <si>
    <t>30 LED sijalica</t>
  </si>
  <si>
    <t>Materijal i sitan alat</t>
  </si>
  <si>
    <t>Izv.broj 48 od 13.04.</t>
  </si>
  <si>
    <t>Izv.broj 49 od 21.04.</t>
  </si>
  <si>
    <t>Izv.broj 50 od 24.04.</t>
  </si>
  <si>
    <t>Račun za struju  3/20</t>
  </si>
  <si>
    <t>Izv.broj 51 od 28.04.</t>
  </si>
  <si>
    <t>Intering doo</t>
  </si>
  <si>
    <t>Za otkupljeno staro gvoždje</t>
  </si>
  <si>
    <t>Izv.broj 52 od 29.04.</t>
  </si>
  <si>
    <t>Hemija za čišćenje kod krečenja</t>
  </si>
  <si>
    <t>Izv.broj 53 od 30.04.</t>
  </si>
  <si>
    <t>Obezbedjenje 4/20</t>
  </si>
  <si>
    <t>Opremanje toaleta lam B II sprat</t>
  </si>
  <si>
    <t>Izv.broj 54 od 04.05.</t>
  </si>
  <si>
    <t>Zakup kancelarije 4/20</t>
  </si>
  <si>
    <t>Ref mat r razno</t>
  </si>
  <si>
    <t>Izv.broj 55 od 05.05.</t>
  </si>
  <si>
    <t>NLK Internacional</t>
  </si>
  <si>
    <t>Za zakup krova</t>
  </si>
  <si>
    <t>Za zakup krova 4/2020</t>
  </si>
  <si>
    <t>Izv.broj 56 od 06.05.</t>
  </si>
  <si>
    <t>Ins Dekor</t>
  </si>
  <si>
    <t>Avans na ime radova</t>
  </si>
  <si>
    <t>Pref tr koanc 1/20</t>
  </si>
  <si>
    <t>Pref tr koanc 2/20</t>
  </si>
  <si>
    <t>Izv.broj 57 od 11.05.</t>
  </si>
  <si>
    <t>MPP Extra Odrzavanje</t>
  </si>
  <si>
    <t>Dezinfekcioni otiraci</t>
  </si>
  <si>
    <t>Evrozastita</t>
  </si>
  <si>
    <t>Adv kanc Miitć i Kostić</t>
  </si>
  <si>
    <t>Dezinfekcija objekta</t>
  </si>
  <si>
    <t>Adv usluge po ugovoru</t>
  </si>
  <si>
    <t>Izv.broj 58 od 14.05.</t>
  </si>
  <si>
    <t xml:space="preserve">Kon </t>
  </si>
  <si>
    <t>Zamena kamere</t>
  </si>
  <si>
    <t>Industrijske krpe</t>
  </si>
  <si>
    <t>Ptt usluge</t>
  </si>
  <si>
    <t>Sitan alat i inventar</t>
  </si>
  <si>
    <t>Izv.broj 59 od 18.05.</t>
  </si>
  <si>
    <t xml:space="preserve">Ninet </t>
  </si>
  <si>
    <t>Za zakup krova 5/2020</t>
  </si>
  <si>
    <t>Izv.broj 60 od 19.05.</t>
  </si>
  <si>
    <t xml:space="preserve">Mineli </t>
  </si>
  <si>
    <t>Opremanje toaleta Lam C II sprat</t>
  </si>
  <si>
    <t>Račun za  struju 4/20</t>
  </si>
  <si>
    <t>Čišćenje objekta</t>
  </si>
  <si>
    <t>Izv.broj 61 od 21.05.</t>
  </si>
  <si>
    <t>Exe net</t>
  </si>
  <si>
    <t>Skidanje azbestnih ploča sa svetilj.</t>
  </si>
  <si>
    <t xml:space="preserve">Za zakup krova </t>
  </si>
  <si>
    <t>Izv.broj 62 od 22.05.</t>
  </si>
  <si>
    <t>Izv.broj 63 od 26.05.</t>
  </si>
  <si>
    <t>Finišing gradnja</t>
  </si>
  <si>
    <t>Skidanje kandelabra, rastera i  svetilj.</t>
  </si>
  <si>
    <t>Izv.broj 64 od 27.05.</t>
  </si>
  <si>
    <t>Bojan i Bogoljub PR radnja</t>
  </si>
  <si>
    <t>Montaža i kabliranje 348 LED panela</t>
  </si>
  <si>
    <t>Izrada napojnih vodova LED 13 kom</t>
  </si>
  <si>
    <t>Izv.broj 65 od 28.05.</t>
  </si>
  <si>
    <t>Izv.broj 66 od 29.05.</t>
  </si>
  <si>
    <t>Villy</t>
  </si>
  <si>
    <t>Sredstav za čišćenje</t>
  </si>
  <si>
    <t>Obezbedjenje 5/20</t>
  </si>
  <si>
    <t>Izv.broj 67 od 31.05.</t>
  </si>
  <si>
    <t>Naplaćeno za održavanje-JKP ON</t>
  </si>
  <si>
    <t>Servisiranje opr. i hit.intervencije</t>
  </si>
  <si>
    <t>Izv.broj 68 od 01.06.</t>
  </si>
  <si>
    <t>Blagojević Zoran</t>
  </si>
  <si>
    <t xml:space="preserve">Steel Mont </t>
  </si>
  <si>
    <t>PROMET NA TEKUĆEM RAČUNU od 01.06.do 30.06.2020.</t>
  </si>
  <si>
    <t>Naknada po Ugovoru</t>
  </si>
  <si>
    <t>Izv.broj 69 od 02.06.</t>
  </si>
  <si>
    <t xml:space="preserve">Kone </t>
  </si>
  <si>
    <t>Profiko</t>
  </si>
  <si>
    <t>Redovan servis 2 lifta i 4 esk</t>
  </si>
  <si>
    <t>Po ugovoru o adv.uslugama</t>
  </si>
  <si>
    <t>Materijal za izolaciju</t>
  </si>
  <si>
    <t>Krpe za čišćenje</t>
  </si>
  <si>
    <t>Izv.broj 70 od 04.06.</t>
  </si>
  <si>
    <t>Radno odelo</t>
  </si>
  <si>
    <t>Otpremnina za odlazak u penziju</t>
  </si>
  <si>
    <t>Izv.broj 71 od 05.06.</t>
  </si>
  <si>
    <t>Radne cipele</t>
  </si>
  <si>
    <t>Gradsko vatrog.dobr.društvo</t>
  </si>
  <si>
    <t>Pregled Hidranata i PP aparata</t>
  </si>
  <si>
    <t>Izv.broj 72 od 08.06.</t>
  </si>
  <si>
    <t>Izv.broj 73 od 12.06.</t>
  </si>
  <si>
    <t>Pro-Max</t>
  </si>
  <si>
    <t xml:space="preserve">SBB </t>
  </si>
  <si>
    <t>Po ugovoru br 27/20</t>
  </si>
  <si>
    <t>Knauf ploče</t>
  </si>
  <si>
    <t>Naknada za neisk.god.odmor</t>
  </si>
  <si>
    <t>Izv.broj 74 od 15.06.</t>
  </si>
  <si>
    <t>Usluge razno</t>
  </si>
  <si>
    <t>Izv.broj 75 od 17.06.</t>
  </si>
  <si>
    <t>Keeptank</t>
  </si>
  <si>
    <t>JP Naissus</t>
  </si>
  <si>
    <t>Brebenasti prekidači i WC šolja</t>
  </si>
  <si>
    <t>Račun za vodu 5/20</t>
  </si>
  <si>
    <t>Izv.broj 76 od 22.06.</t>
  </si>
  <si>
    <t>Naknada mat.troškova</t>
  </si>
  <si>
    <t>Izv.broj 77 od 23.06.</t>
  </si>
  <si>
    <t xml:space="preserve">Logos </t>
  </si>
  <si>
    <t>Račun za struju 5/20</t>
  </si>
  <si>
    <t>Pref.troš.kanc. 4/20</t>
  </si>
  <si>
    <t>Izv.broj 78 od 25.06.</t>
  </si>
  <si>
    <t>Izv.broj 79 od 29.06.</t>
  </si>
  <si>
    <t>Elektročola</t>
  </si>
  <si>
    <t>Mimiton</t>
  </si>
  <si>
    <t>Avan za mobilijar</t>
  </si>
  <si>
    <t>Obezbedjenje 6/20</t>
  </si>
  <si>
    <t>Remont elek.motora Feka prese</t>
  </si>
  <si>
    <t>Kanc.materijal</t>
  </si>
  <si>
    <t>Sredstva za čišćenje</t>
  </si>
  <si>
    <t>Sitan alat i materijal</t>
  </si>
  <si>
    <t>Izv.broj 80 od 30.06.</t>
  </si>
  <si>
    <t>Tehnomanija</t>
  </si>
  <si>
    <t>Ventilator za obezbedjenje</t>
  </si>
  <si>
    <t>Početno stanje 01.03.2020:</t>
  </si>
  <si>
    <t>Početno stanje 01.02.2020:</t>
  </si>
  <si>
    <t>Početno stanje 01.04.2020:</t>
  </si>
  <si>
    <t>Početno stanje 01.05.2020:</t>
  </si>
  <si>
    <t>Naplaćeno od 01.-30.04.2020</t>
  </si>
  <si>
    <t>Zakup kancelarije 5/20</t>
  </si>
  <si>
    <t>Izolacioni materijal-plast.lim</t>
  </si>
  <si>
    <t>Prevoz doplata jun I jul 2020</t>
  </si>
  <si>
    <t>Izv.broj 81 od 01.07</t>
  </si>
  <si>
    <t>Izv.broj 81 od 01.08</t>
  </si>
  <si>
    <t>Izv.broj 81 od 01.09</t>
  </si>
  <si>
    <t>Izv.broj 81 od 01.10</t>
  </si>
  <si>
    <t>Izv.broj 81 od 01.11</t>
  </si>
  <si>
    <t>Izv.broj 81 od 01.12</t>
  </si>
  <si>
    <t>Izv.broj 81 od 01.13</t>
  </si>
  <si>
    <t>Izv.broj 81 od 01.14</t>
  </si>
  <si>
    <t>Izv.broj 81 od 01.15</t>
  </si>
  <si>
    <t>Izv.broj 81 od 01.16</t>
  </si>
  <si>
    <t>Izv.broj 81 od 01.17</t>
  </si>
  <si>
    <t>Izv.broj 82 od 03.07.</t>
  </si>
  <si>
    <t>Zakup kancelarije 6/20</t>
  </si>
  <si>
    <t>Izv.broj 83 od 06.07.</t>
  </si>
  <si>
    <t>Ivana Nikolic</t>
  </si>
  <si>
    <t>Stari lim</t>
  </si>
  <si>
    <t>Izv.broj 84 od 07.07.</t>
  </si>
  <si>
    <t>Vaga Tas</t>
  </si>
  <si>
    <t>Adv kanc Kostić I Mitić</t>
  </si>
  <si>
    <t>Po ugovoru o adv uslugama</t>
  </si>
  <si>
    <t>Sanacija krova lamela D</t>
  </si>
  <si>
    <t>Izv.broj 85 od 09.07.</t>
  </si>
  <si>
    <t>Brioni Lux Media</t>
  </si>
  <si>
    <t>Izv.broj 86 od 10.07.</t>
  </si>
  <si>
    <t>Izv.broj 87 od 13.07.</t>
  </si>
  <si>
    <t>Zakup kafe Break</t>
  </si>
  <si>
    <t>Izv.broj 88 od 14.07.</t>
  </si>
  <si>
    <t xml:space="preserve">Telenor </t>
  </si>
  <si>
    <t>industrijske krpe</t>
  </si>
  <si>
    <t>Izv.broj 89 od 15.07.</t>
  </si>
  <si>
    <t>3 LED panela</t>
  </si>
  <si>
    <t>Izv.broj 90 od 17.07.</t>
  </si>
  <si>
    <t>Gradsko Dobr. Vatr. Društvo</t>
  </si>
  <si>
    <t>Račun za struju 6/20</t>
  </si>
  <si>
    <t>Kontrola hidranata</t>
  </si>
  <si>
    <t>Račun za vodu 6/20</t>
  </si>
  <si>
    <t>Refundacija mat.troškova</t>
  </si>
  <si>
    <t>Refakt.trošk.kancelarije 5/20</t>
  </si>
  <si>
    <t>Izv.broj 91 od 22.07.</t>
  </si>
  <si>
    <t xml:space="preserve">Infuse </t>
  </si>
  <si>
    <t>Telenor doo</t>
  </si>
  <si>
    <t>Licneca za program</t>
  </si>
  <si>
    <t>Izv.broj 92 od 24.07.</t>
  </si>
  <si>
    <t>Ins Dekor PR Ivica Petrović</t>
  </si>
  <si>
    <t>Druga priv gradj situacija</t>
  </si>
  <si>
    <t>Izv.broj 93 od 29.07.</t>
  </si>
  <si>
    <t>Izv.broj 94 od 31.07.</t>
  </si>
  <si>
    <t>Obezbedjenje 7/20</t>
  </si>
  <si>
    <t>Prenos stanja od 31.7.2020.</t>
  </si>
  <si>
    <t>Početno stanje 01.08.2020:</t>
  </si>
  <si>
    <t>Izv.broj 95 od 03.08</t>
  </si>
  <si>
    <t>Pro Max MN</t>
  </si>
  <si>
    <t>Materijal za krecenje</t>
  </si>
  <si>
    <t>Izv.broj 96 od 11.08</t>
  </si>
  <si>
    <t>II Gradj priv situacija okoncana</t>
  </si>
  <si>
    <t>Izv.broj 97 od 12.08.</t>
  </si>
  <si>
    <t>Rajk Komerc</t>
  </si>
  <si>
    <t>Redovan servis 1 lifta i 4 esk</t>
  </si>
  <si>
    <t>Zakup kanc 7-20</t>
  </si>
  <si>
    <t>Adv.kanc Mitic I Kostic</t>
  </si>
  <si>
    <t>Izv.broj 98 od 14.08.</t>
  </si>
  <si>
    <t>Izv.broj 99 od 17.08.</t>
  </si>
  <si>
    <t xml:space="preserve">Timi plus </t>
  </si>
  <si>
    <t>Vodo materijal</t>
  </si>
  <si>
    <t>Izv.broj 100 od 18.08.</t>
  </si>
  <si>
    <t>Račun za struju 7/20</t>
  </si>
  <si>
    <t>Refakt.trošk.kancelarije 6/20</t>
  </si>
  <si>
    <t>Račun za vodu 7/20</t>
  </si>
  <si>
    <t>Raćun za vodu 7/20</t>
  </si>
  <si>
    <t>Izv.broj 101 od 19.08.</t>
  </si>
  <si>
    <t xml:space="preserve">NLK Internacional </t>
  </si>
  <si>
    <t>Usluge zamene ventila</t>
  </si>
  <si>
    <t>Refakt mater troškova</t>
  </si>
  <si>
    <t>Izv.broj 102 od 20.08.</t>
  </si>
  <si>
    <t>Izv.broj 103 od 24.08.</t>
  </si>
  <si>
    <t>Izvršitelj Miljan Trajković</t>
  </si>
  <si>
    <t>Osnovni Sud Niš</t>
  </si>
  <si>
    <t>Predujam za izvršenje</t>
  </si>
  <si>
    <t>Taksa za predlog za izvršenje</t>
  </si>
  <si>
    <t>Izv.broj 104 od 25.08.</t>
  </si>
  <si>
    <t>Dan Plus International</t>
  </si>
  <si>
    <t>Treća priv gradj situacija I deo</t>
  </si>
  <si>
    <t>Izv.broj 105 od 28.08.</t>
  </si>
  <si>
    <t xml:space="preserve">Aqua Marjan </t>
  </si>
  <si>
    <t>Odgušenje Kanalizacije</t>
  </si>
  <si>
    <t>Servis</t>
  </si>
  <si>
    <t>Izv.broj 106 od 31.08.</t>
  </si>
  <si>
    <t>Obezbedjenje 8/20</t>
  </si>
  <si>
    <t>Naplaćeno od 01.-31.08.2020</t>
  </si>
  <si>
    <t>Izv.broj 107 od 01.09</t>
  </si>
  <si>
    <t xml:space="preserve">Tehnoniš </t>
  </si>
  <si>
    <t>Izv.broj 108 od 07.09</t>
  </si>
  <si>
    <t>Izv.broj 109 od 08.09</t>
  </si>
  <si>
    <t>Izv.broj 110 od 10.09</t>
  </si>
  <si>
    <t>Grad.dobrov.vatr.drustvo</t>
  </si>
  <si>
    <t>Ugradnja 8 hidranata</t>
  </si>
  <si>
    <t>Zakup kanc 8-20</t>
  </si>
  <si>
    <t>Izv.broj 111 od 11.09</t>
  </si>
  <si>
    <t>Cetin doo</t>
  </si>
  <si>
    <t>Izv.broj 112 od 14.09</t>
  </si>
  <si>
    <t>Izv.broj 113 od 15.09</t>
  </si>
  <si>
    <t>Refakt.trošk.kancelarije 7/20</t>
  </si>
  <si>
    <t>Izv.broj 114 od 17.09.</t>
  </si>
  <si>
    <t xml:space="preserve">Vaga Tas </t>
  </si>
  <si>
    <t>Druga faza radova III priv situacija</t>
  </si>
  <si>
    <t>Usluga postavljanja izolacije</t>
  </si>
  <si>
    <t>Račun za vodu 8/20</t>
  </si>
  <si>
    <t>Izv.broj 115 od 21.09.</t>
  </si>
  <si>
    <t>Pro-Max MN doo</t>
  </si>
  <si>
    <t xml:space="preserve">Logos Trgovine </t>
  </si>
  <si>
    <t xml:space="preserve">Mobilijar </t>
  </si>
  <si>
    <t>Izv.broj 116 od 23.09.</t>
  </si>
  <si>
    <t>Exe Net doo</t>
  </si>
  <si>
    <t>Račun za struju 8/20</t>
  </si>
  <si>
    <t>Izv.broj 117 od 24.09.</t>
  </si>
  <si>
    <t>Izv.broj 118 od 28.09.</t>
  </si>
  <si>
    <t>Izv.broj 119 od 29.09.</t>
  </si>
  <si>
    <t>Refakt.mat.troškova</t>
  </si>
  <si>
    <t>Izv.broj 120 od 30.09.</t>
  </si>
  <si>
    <t>Obezbedjenje 9/20</t>
  </si>
  <si>
    <t>Preneto stanje iz avgusta 2020</t>
  </si>
  <si>
    <t>Naplaćeno od 01.-30.09.2020</t>
  </si>
  <si>
    <t>Početno stanje 01.09.2020:</t>
  </si>
  <si>
    <t>Izv.broj 121 od 01.10</t>
  </si>
  <si>
    <t>Izv.broj 122 od 02.10</t>
  </si>
  <si>
    <t>Konačna isplata</t>
  </si>
  <si>
    <t>Izv.broj 123 od 12.10</t>
  </si>
  <si>
    <t>Adv. Kancelarija  Mitić i Kostić</t>
  </si>
  <si>
    <t>Po ugovoru o adv u slugama</t>
  </si>
  <si>
    <t>Utrošena voda</t>
  </si>
  <si>
    <t>Izv.broj 124 od 13.10</t>
  </si>
  <si>
    <t>Izv.broj 125 od 14.10</t>
  </si>
  <si>
    <t>Aqua marjan</t>
  </si>
  <si>
    <t>Zakup kancelarije 9/20</t>
  </si>
  <si>
    <t>Izv.broj 126 od 16.10</t>
  </si>
  <si>
    <t>Račun za vodu 9/20</t>
  </si>
  <si>
    <t>Izv.broj 127 od 20.10.</t>
  </si>
  <si>
    <t>Račun za struju 9/20</t>
  </si>
  <si>
    <t>Izv.broj 128 od 21.10.</t>
  </si>
  <si>
    <t>Za zakup kafića Break</t>
  </si>
  <si>
    <t>Izv.broj 129 od 23.10.</t>
  </si>
  <si>
    <t>Povraćaj poreza i doprinosa</t>
  </si>
  <si>
    <t>Izv.broj 130 od 26.10.</t>
  </si>
  <si>
    <t>Overprint</t>
  </si>
  <si>
    <t>Ekoklima doo</t>
  </si>
  <si>
    <t>Snimanje dronom</t>
  </si>
  <si>
    <t>Zaštita protiv ptica</t>
  </si>
  <si>
    <t>Izv.broj 131 od 27.10.</t>
  </si>
  <si>
    <t>Materijal za hidroizolaciju</t>
  </si>
  <si>
    <t>Nabavka rasvete</t>
  </si>
  <si>
    <t>Izv.broj 132 od 28.10.</t>
  </si>
  <si>
    <t>Tehnoniš doo</t>
  </si>
  <si>
    <t>Refund. Mater. Troškova</t>
  </si>
  <si>
    <t>Izv.broj 133 od 29.10.</t>
  </si>
  <si>
    <t>Izv.broj 134 od 30.10.</t>
  </si>
  <si>
    <t>Budžet RS</t>
  </si>
  <si>
    <t>Izv.broj 135 od 31.10.</t>
  </si>
  <si>
    <t>Obezbedjenje 10/2020</t>
  </si>
  <si>
    <t>Taksa</t>
  </si>
  <si>
    <t>Preneto stanje iz septembra  2020</t>
  </si>
  <si>
    <t>Izv.broj 136 od 02.11</t>
  </si>
  <si>
    <t>Izv.broj 137 od 04.11</t>
  </si>
  <si>
    <t>Zakup kancelarije 10/20</t>
  </si>
  <si>
    <t>Izv.broj 138 od 06.11</t>
  </si>
  <si>
    <t>Adv Kanc Kostić i Mitić</t>
  </si>
  <si>
    <t>Izv.broj 139 od 09.11</t>
  </si>
  <si>
    <t>Izv.broj 140 od 10.11</t>
  </si>
  <si>
    <t>Izv.broj 141 od 12.11</t>
  </si>
  <si>
    <t>Izv.broj 142 od 13.11</t>
  </si>
  <si>
    <t>Red održ 4 eska i 1 lifta</t>
  </si>
  <si>
    <t>Izv.broj 143 od 23.11</t>
  </si>
  <si>
    <t>Izv.broj 144 od 24.11.</t>
  </si>
  <si>
    <t>Račun za vodu 10/20</t>
  </si>
  <si>
    <t>Račun za struju 10/20</t>
  </si>
  <si>
    <t>Steel Mont</t>
  </si>
  <si>
    <t>Opšiv okapnica i lanterni</t>
  </si>
  <si>
    <t>Izv.broj 145 od 25.11.</t>
  </si>
  <si>
    <t>Evrozaštita</t>
  </si>
  <si>
    <t>Izv.broj 146 od 27.11.</t>
  </si>
  <si>
    <t>LED rasveta</t>
  </si>
  <si>
    <t>Ref.trošk.kanc 9/20</t>
  </si>
  <si>
    <t>Izv.broj 147 od 30.11.</t>
  </si>
  <si>
    <t>Obezbedjenje 11/20</t>
  </si>
  <si>
    <t>Preneto stanje iz oktobra  2020</t>
  </si>
  <si>
    <t>Početno stanje 01.10.2020:</t>
  </si>
  <si>
    <t>Početno stanje 01.11.2020:</t>
  </si>
  <si>
    <t>Izv.broj 148 od 01.12</t>
  </si>
  <si>
    <t>Zakup kancelarije 11/20</t>
  </si>
  <si>
    <t>Izv.broj 149 od 07.12</t>
  </si>
  <si>
    <t>Finising Gradnja doo</t>
  </si>
  <si>
    <t>Izv.broj 150 od 08.12</t>
  </si>
  <si>
    <t>Mimiton doo</t>
  </si>
  <si>
    <t>Kancelarijski materijal</t>
  </si>
  <si>
    <t>Izv.broj 151 od 10.11</t>
  </si>
  <si>
    <t>Adv.kanc. Kostić i Mitić</t>
  </si>
  <si>
    <t>Izv.broj 152 od 14.12</t>
  </si>
  <si>
    <t>Pro-Max mn</t>
  </si>
  <si>
    <t>Plaćanje po konač.obr.-mobilijar</t>
  </si>
  <si>
    <t>Remont eskalatora I rata</t>
  </si>
  <si>
    <t>Prefak.troš kancel.  3/20</t>
  </si>
  <si>
    <t>Prefak.troš kancel.  8/20</t>
  </si>
  <si>
    <t>Izv.broj 153 od 15.12</t>
  </si>
  <si>
    <t>Zakup Break kafe</t>
  </si>
  <si>
    <t>Izv.broj 154 od 21.12</t>
  </si>
  <si>
    <t>HTV Reklame</t>
  </si>
  <si>
    <t>Račun za struju 11/20</t>
  </si>
  <si>
    <t>Prefak.troš.kanc.  10/20</t>
  </si>
  <si>
    <t>Račun za vodu 11/20</t>
  </si>
  <si>
    <t>Troškovi štampe</t>
  </si>
  <si>
    <t>Izv.broj 155 od 22.12</t>
  </si>
  <si>
    <t>Refund.mater.troškova</t>
  </si>
  <si>
    <t>Izv.broj 156 od 23.12</t>
  </si>
  <si>
    <t>Izv.broj 157 od 25.12</t>
  </si>
  <si>
    <t>Izv.broj 158 od 28.12</t>
  </si>
  <si>
    <t>Mikops Centar</t>
  </si>
  <si>
    <t>Kopiranje i skeniranje</t>
  </si>
  <si>
    <t>Izv.broj 159 od 30.12</t>
  </si>
  <si>
    <t>Nifon security</t>
  </si>
  <si>
    <t>Grad.dobrov.vatrog.društvo</t>
  </si>
  <si>
    <t>Steel mont</t>
  </si>
  <si>
    <t>Grad Niš</t>
  </si>
  <si>
    <t>Obezbedjenje 12/20</t>
  </si>
  <si>
    <t>Pregl. I popr. Hidranata. I PP aparata</t>
  </si>
  <si>
    <t>Ekološka taksa</t>
  </si>
  <si>
    <t>Studio S</t>
  </si>
  <si>
    <t>Remont eskalatora II-III rata</t>
  </si>
  <si>
    <t>Reklamni materijal</t>
  </si>
  <si>
    <t>Izv.broj 160 od 31.12</t>
  </si>
</sst>
</file>

<file path=xl/styles.xml><?xml version="1.0" encoding="utf-8"?>
<styleSheet xmlns="http://schemas.openxmlformats.org/spreadsheetml/2006/main">
  <numFmts count="5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409]dddd\,\ mmmm\ dd\,\ yyyy"/>
    <numFmt numFmtId="190" formatCode="m/d;@"/>
    <numFmt numFmtId="191" formatCode="mmm\-yyyy"/>
    <numFmt numFmtId="192" formatCode="#,##0.00\ [$€-1]"/>
    <numFmt numFmtId="193" formatCode="[$€-2]\ 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#,##0.0"/>
    <numFmt numFmtId="200" formatCode="#,##0.000"/>
    <numFmt numFmtId="201" formatCode="#,##0.0000"/>
    <numFmt numFmtId="202" formatCode="[$-409]d\-mmm\-yy;@"/>
    <numFmt numFmtId="203" formatCode="#,##0.00\ [$Din.-81A]"/>
    <numFmt numFmtId="204" formatCode="0.0000"/>
    <numFmt numFmtId="205" formatCode="#,##0.0000\ [$€-1]"/>
    <numFmt numFmtId="206" formatCode="#,##0.00\ [$€-40B]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201" fontId="4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201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192" fontId="4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2" xfId="0" applyFont="1" applyFill="1" applyBorder="1" applyAlignment="1">
      <alignment horizontal="left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4" fontId="4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4" fontId="7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6"/>
  <sheetViews>
    <sheetView zoomScalePageLayoutView="0" workbookViewId="0" topLeftCell="A600">
      <selection activeCell="B613" sqref="B613"/>
    </sheetView>
  </sheetViews>
  <sheetFormatPr defaultColWidth="9.140625" defaultRowHeight="16.5" customHeight="1"/>
  <cols>
    <col min="1" max="1" width="21.140625" style="8" customWidth="1"/>
    <col min="2" max="2" width="32.140625" style="8" customWidth="1"/>
    <col min="3" max="3" width="17.28125" style="9" customWidth="1"/>
    <col min="4" max="4" width="14.7109375" style="9" customWidth="1"/>
    <col min="5" max="5" width="15.7109375" style="10" customWidth="1"/>
    <col min="6" max="6" width="35.7109375" style="11" customWidth="1"/>
    <col min="7" max="7" width="19.28125" style="26" customWidth="1"/>
    <col min="8" max="8" width="18.7109375" style="9" customWidth="1"/>
    <col min="9" max="9" width="19.57421875" style="5" customWidth="1"/>
    <col min="10" max="10" width="17.8515625" style="5" customWidth="1"/>
    <col min="11" max="11" width="15.7109375" style="6" customWidth="1"/>
    <col min="12" max="12" width="14.28125" style="6" customWidth="1"/>
    <col min="13" max="13" width="15.7109375" style="7" customWidth="1"/>
    <col min="14" max="14" width="6.421875" style="7" customWidth="1"/>
    <col min="15" max="15" width="7.57421875" style="7" customWidth="1"/>
    <col min="16" max="16" width="6.140625" style="7" customWidth="1"/>
    <col min="17" max="17" width="6.421875" style="7" customWidth="1"/>
    <col min="18" max="16384" width="9.140625" style="7" customWidth="1"/>
  </cols>
  <sheetData>
    <row r="2" spans="1:9" ht="16.5" customHeight="1">
      <c r="A2" s="73" t="s">
        <v>88</v>
      </c>
      <c r="B2" s="74"/>
      <c r="C2" s="74"/>
      <c r="D2" s="74"/>
      <c r="E2" s="74"/>
      <c r="F2" s="74"/>
      <c r="G2" s="3"/>
      <c r="H2" s="4"/>
      <c r="I2" s="4"/>
    </row>
    <row r="3" spans="7:9" ht="16.5" customHeight="1">
      <c r="G3" s="3"/>
      <c r="H3" s="4"/>
      <c r="I3" s="4"/>
    </row>
    <row r="4" spans="1:12" s="2" customFormat="1" ht="27.75" customHeight="1">
      <c r="A4" s="30" t="s">
        <v>0</v>
      </c>
      <c r="B4" s="12" t="s">
        <v>1</v>
      </c>
      <c r="C4" s="13" t="s">
        <v>2</v>
      </c>
      <c r="D4" s="14" t="s">
        <v>3</v>
      </c>
      <c r="E4" s="15" t="s">
        <v>7</v>
      </c>
      <c r="F4" s="16" t="s">
        <v>4</v>
      </c>
      <c r="G4" s="17"/>
      <c r="H4" s="18"/>
      <c r="I4" s="18"/>
      <c r="J4" s="19"/>
      <c r="K4" s="19"/>
      <c r="L4" s="19"/>
    </row>
    <row r="5" spans="1:12" s="2" customFormat="1" ht="20.25" customHeight="1">
      <c r="A5" s="27"/>
      <c r="B5" s="41" t="s">
        <v>89</v>
      </c>
      <c r="C5" s="22">
        <v>6376888.32</v>
      </c>
      <c r="D5" s="21"/>
      <c r="E5" s="22">
        <v>6376888.32</v>
      </c>
      <c r="F5" s="20" t="s">
        <v>110</v>
      </c>
      <c r="G5" s="17"/>
      <c r="H5" s="18"/>
      <c r="I5" s="18"/>
      <c r="J5" s="19"/>
      <c r="K5" s="19"/>
      <c r="L5" s="19"/>
    </row>
    <row r="6" spans="1:9" ht="16.5" customHeight="1">
      <c r="A6" s="27" t="s">
        <v>35</v>
      </c>
      <c r="B6" s="44" t="s">
        <v>8</v>
      </c>
      <c r="C6" s="23">
        <v>1360.4</v>
      </c>
      <c r="D6" s="21"/>
      <c r="E6" s="23">
        <f>E5+C6-D6</f>
        <v>6378248.720000001</v>
      </c>
      <c r="F6" s="20" t="s">
        <v>10</v>
      </c>
      <c r="G6" s="3"/>
      <c r="H6" s="4"/>
      <c r="I6" s="4"/>
    </row>
    <row r="7" spans="1:9" ht="16.5" customHeight="1">
      <c r="A7" s="27" t="s">
        <v>34</v>
      </c>
      <c r="B7" s="27" t="s">
        <v>15</v>
      </c>
      <c r="C7" s="24"/>
      <c r="D7" s="24">
        <v>74017</v>
      </c>
      <c r="E7" s="23">
        <f aca="true" t="shared" si="0" ref="E7:E53">E6+C7-D7</f>
        <v>6304231.720000001</v>
      </c>
      <c r="F7" s="25" t="s">
        <v>11</v>
      </c>
      <c r="G7" s="3"/>
      <c r="H7" s="4"/>
      <c r="I7" s="4"/>
    </row>
    <row r="8" spans="1:9" ht="16.5" customHeight="1">
      <c r="A8" s="27" t="s">
        <v>34</v>
      </c>
      <c r="B8" s="20" t="s">
        <v>16</v>
      </c>
      <c r="C8" s="24"/>
      <c r="D8" s="24">
        <v>45000</v>
      </c>
      <c r="E8" s="23">
        <f t="shared" si="0"/>
        <v>6259231.720000001</v>
      </c>
      <c r="F8" s="25" t="s">
        <v>17</v>
      </c>
      <c r="G8" s="3"/>
      <c r="H8" s="4"/>
      <c r="I8" s="4"/>
    </row>
    <row r="9" spans="1:9" ht="16.5" customHeight="1">
      <c r="A9" s="27" t="s">
        <v>34</v>
      </c>
      <c r="B9" s="20" t="s">
        <v>19</v>
      </c>
      <c r="C9" s="24"/>
      <c r="D9" s="24">
        <v>30000</v>
      </c>
      <c r="E9" s="23">
        <f t="shared" si="0"/>
        <v>6229231.720000001</v>
      </c>
      <c r="F9" s="25" t="s">
        <v>17</v>
      </c>
      <c r="G9" s="3"/>
      <c r="H9" s="4"/>
      <c r="I9" s="4"/>
    </row>
    <row r="10" spans="1:9" ht="16.5" customHeight="1">
      <c r="A10" s="27" t="s">
        <v>34</v>
      </c>
      <c r="B10" s="27" t="s">
        <v>36</v>
      </c>
      <c r="C10" s="24"/>
      <c r="D10" s="24">
        <v>30000</v>
      </c>
      <c r="E10" s="23">
        <f t="shared" si="0"/>
        <v>6199231.720000001</v>
      </c>
      <c r="F10" s="25" t="s">
        <v>37</v>
      </c>
      <c r="G10" s="3"/>
      <c r="H10" s="4"/>
      <c r="I10" s="4"/>
    </row>
    <row r="11" spans="1:9" ht="16.5" customHeight="1">
      <c r="A11" s="27" t="s">
        <v>34</v>
      </c>
      <c r="B11" s="27" t="s">
        <v>65</v>
      </c>
      <c r="C11" s="24"/>
      <c r="D11" s="24">
        <v>50000</v>
      </c>
      <c r="E11" s="23">
        <f t="shared" si="0"/>
        <v>6149231.720000001</v>
      </c>
      <c r="F11" s="25" t="s">
        <v>67</v>
      </c>
      <c r="G11" s="3"/>
      <c r="H11" s="4"/>
      <c r="I11" s="4"/>
    </row>
    <row r="12" spans="1:6" ht="16.5" customHeight="1">
      <c r="A12" s="27" t="s">
        <v>34</v>
      </c>
      <c r="B12" s="27" t="s">
        <v>8</v>
      </c>
      <c r="C12" s="24"/>
      <c r="D12" s="24">
        <v>250</v>
      </c>
      <c r="E12" s="23">
        <f t="shared" si="0"/>
        <v>6148981.720000001</v>
      </c>
      <c r="F12" s="25" t="s">
        <v>9</v>
      </c>
    </row>
    <row r="13" spans="1:6" ht="16.5" customHeight="1">
      <c r="A13" s="27" t="s">
        <v>68</v>
      </c>
      <c r="B13" s="27" t="s">
        <v>69</v>
      </c>
      <c r="C13" s="24"/>
      <c r="D13" s="24">
        <v>161170.66</v>
      </c>
      <c r="E13" s="23">
        <f t="shared" si="0"/>
        <v>5987811.0600000005</v>
      </c>
      <c r="F13" s="25" t="s">
        <v>72</v>
      </c>
    </row>
    <row r="14" spans="1:6" ht="16.5" customHeight="1">
      <c r="A14" s="27" t="s">
        <v>68</v>
      </c>
      <c r="B14" s="27" t="s">
        <v>70</v>
      </c>
      <c r="C14" s="24"/>
      <c r="D14" s="24">
        <v>25620.85</v>
      </c>
      <c r="E14" s="23">
        <f t="shared" si="0"/>
        <v>5962190.210000001</v>
      </c>
      <c r="F14" s="25" t="s">
        <v>73</v>
      </c>
    </row>
    <row r="15" spans="1:6" ht="18.75" customHeight="1">
      <c r="A15" s="27" t="s">
        <v>68</v>
      </c>
      <c r="B15" s="27" t="s">
        <v>71</v>
      </c>
      <c r="C15" s="24"/>
      <c r="D15" s="24">
        <v>20000</v>
      </c>
      <c r="E15" s="23">
        <f t="shared" si="0"/>
        <v>5942190.210000001</v>
      </c>
      <c r="F15" s="25" t="s">
        <v>74</v>
      </c>
    </row>
    <row r="16" spans="1:6" ht="16.5" customHeight="1">
      <c r="A16" s="27" t="s">
        <v>68</v>
      </c>
      <c r="B16" s="27" t="s">
        <v>71</v>
      </c>
      <c r="C16" s="24"/>
      <c r="D16" s="24">
        <v>11800</v>
      </c>
      <c r="E16" s="23">
        <f t="shared" si="0"/>
        <v>5930390.210000001</v>
      </c>
      <c r="F16" s="25" t="s">
        <v>66</v>
      </c>
    </row>
    <row r="17" spans="1:6" ht="16.5" customHeight="1">
      <c r="A17" s="27" t="s">
        <v>68</v>
      </c>
      <c r="B17" s="27" t="s">
        <v>20</v>
      </c>
      <c r="C17" s="24"/>
      <c r="D17" s="24">
        <v>10438.19</v>
      </c>
      <c r="E17" s="23">
        <f t="shared" si="0"/>
        <v>5919952.0200000005</v>
      </c>
      <c r="F17" s="25" t="s">
        <v>75</v>
      </c>
    </row>
    <row r="18" spans="1:6" ht="16.5" customHeight="1">
      <c r="A18" s="27" t="s">
        <v>68</v>
      </c>
      <c r="B18" s="27" t="s">
        <v>16</v>
      </c>
      <c r="C18" s="24"/>
      <c r="D18" s="24">
        <v>3399</v>
      </c>
      <c r="E18" s="23">
        <f t="shared" si="0"/>
        <v>5916553.0200000005</v>
      </c>
      <c r="F18" s="25" t="s">
        <v>76</v>
      </c>
    </row>
    <row r="19" spans="1:6" ht="16.5" customHeight="1">
      <c r="A19" s="27" t="s">
        <v>68</v>
      </c>
      <c r="B19" s="20" t="s">
        <v>19</v>
      </c>
      <c r="C19" s="24"/>
      <c r="D19" s="24">
        <v>1980</v>
      </c>
      <c r="E19" s="23">
        <f t="shared" si="0"/>
        <v>5914573.0200000005</v>
      </c>
      <c r="F19" s="25" t="s">
        <v>18</v>
      </c>
    </row>
    <row r="20" spans="1:6" ht="16.5" customHeight="1">
      <c r="A20" s="27" t="s">
        <v>68</v>
      </c>
      <c r="B20" s="20" t="s">
        <v>16</v>
      </c>
      <c r="C20" s="24"/>
      <c r="D20" s="24">
        <v>1980</v>
      </c>
      <c r="E20" s="23">
        <f t="shared" si="0"/>
        <v>5912593.0200000005</v>
      </c>
      <c r="F20" s="25" t="s">
        <v>18</v>
      </c>
    </row>
    <row r="21" spans="1:6" ht="16.5" customHeight="1">
      <c r="A21" s="27" t="s">
        <v>68</v>
      </c>
      <c r="B21" s="20" t="s">
        <v>20</v>
      </c>
      <c r="C21" s="24"/>
      <c r="D21" s="24">
        <v>1920</v>
      </c>
      <c r="E21" s="23">
        <f t="shared" si="0"/>
        <v>5910673.0200000005</v>
      </c>
      <c r="F21" s="25" t="s">
        <v>77</v>
      </c>
    </row>
    <row r="22" spans="1:6" ht="16.5" customHeight="1">
      <c r="A22" s="27" t="s">
        <v>68</v>
      </c>
      <c r="B22" s="20" t="s">
        <v>22</v>
      </c>
      <c r="C22" s="24"/>
      <c r="D22" s="24">
        <v>1402.16</v>
      </c>
      <c r="E22" s="23">
        <f t="shared" si="0"/>
        <v>5909270.86</v>
      </c>
      <c r="F22" s="25" t="s">
        <v>21</v>
      </c>
    </row>
    <row r="23" spans="1:6" ht="16.5" customHeight="1">
      <c r="A23" s="27" t="s">
        <v>68</v>
      </c>
      <c r="B23" s="20" t="s">
        <v>8</v>
      </c>
      <c r="C23" s="23"/>
      <c r="D23" s="24">
        <v>530.59</v>
      </c>
      <c r="E23" s="23">
        <f t="shared" si="0"/>
        <v>5908740.2700000005</v>
      </c>
      <c r="F23" s="25" t="s">
        <v>9</v>
      </c>
    </row>
    <row r="24" spans="1:6" ht="16.5" customHeight="1">
      <c r="A24" s="27" t="s">
        <v>38</v>
      </c>
      <c r="B24" s="20" t="s">
        <v>5</v>
      </c>
      <c r="C24" s="23">
        <v>376154.4</v>
      </c>
      <c r="D24" s="24"/>
      <c r="E24" s="23">
        <f t="shared" si="0"/>
        <v>6284894.670000001</v>
      </c>
      <c r="F24" s="25" t="s">
        <v>6</v>
      </c>
    </row>
    <row r="25" spans="1:6" ht="16.5" customHeight="1">
      <c r="A25" s="27" t="s">
        <v>38</v>
      </c>
      <c r="B25" s="20" t="s">
        <v>78</v>
      </c>
      <c r="C25" s="23">
        <v>35280</v>
      </c>
      <c r="D25" s="24"/>
      <c r="E25" s="23">
        <f t="shared" si="0"/>
        <v>6320174.670000001</v>
      </c>
      <c r="F25" s="25" t="s">
        <v>79</v>
      </c>
    </row>
    <row r="26" spans="1:6" ht="16.5" customHeight="1">
      <c r="A26" s="27" t="s">
        <v>39</v>
      </c>
      <c r="B26" s="20" t="s">
        <v>15</v>
      </c>
      <c r="C26" s="23"/>
      <c r="D26" s="24">
        <v>40785</v>
      </c>
      <c r="E26" s="23">
        <f t="shared" si="0"/>
        <v>6279389.670000001</v>
      </c>
      <c r="F26" s="25" t="s">
        <v>11</v>
      </c>
    </row>
    <row r="27" spans="1:6" ht="16.5" customHeight="1">
      <c r="A27" s="27" t="s">
        <v>39</v>
      </c>
      <c r="B27" s="20" t="s">
        <v>80</v>
      </c>
      <c r="C27" s="24"/>
      <c r="D27" s="24">
        <v>4000</v>
      </c>
      <c r="E27" s="23">
        <f t="shared" si="0"/>
        <v>6275389.670000001</v>
      </c>
      <c r="F27" s="25" t="s">
        <v>81</v>
      </c>
    </row>
    <row r="28" spans="1:6" ht="16.5" customHeight="1">
      <c r="A28" s="27" t="s">
        <v>39</v>
      </c>
      <c r="B28" s="20" t="s">
        <v>8</v>
      </c>
      <c r="C28" s="24"/>
      <c r="D28" s="24">
        <v>100</v>
      </c>
      <c r="E28" s="23">
        <f t="shared" si="0"/>
        <v>6275289.670000001</v>
      </c>
      <c r="F28" s="25" t="s">
        <v>9</v>
      </c>
    </row>
    <row r="29" spans="1:6" ht="16.5" customHeight="1">
      <c r="A29" s="27" t="s">
        <v>39</v>
      </c>
      <c r="B29" s="20" t="s">
        <v>22</v>
      </c>
      <c r="C29" s="24">
        <v>11282.99</v>
      </c>
      <c r="D29" s="24"/>
      <c r="E29" s="23">
        <f t="shared" si="0"/>
        <v>6286572.660000001</v>
      </c>
      <c r="F29" s="25" t="s">
        <v>79</v>
      </c>
    </row>
    <row r="30" spans="1:6" ht="16.5" customHeight="1">
      <c r="A30" s="27" t="s">
        <v>82</v>
      </c>
      <c r="B30" s="20" t="s">
        <v>8</v>
      </c>
      <c r="C30" s="24"/>
      <c r="D30" s="24">
        <v>100</v>
      </c>
      <c r="E30" s="23">
        <f t="shared" si="0"/>
        <v>6286472.660000001</v>
      </c>
      <c r="F30" s="25" t="s">
        <v>9</v>
      </c>
    </row>
    <row r="31" spans="1:6" ht="16.5" customHeight="1">
      <c r="A31" s="27" t="s">
        <v>82</v>
      </c>
      <c r="B31" s="27" t="s">
        <v>83</v>
      </c>
      <c r="C31" s="24"/>
      <c r="D31" s="24">
        <v>1320.2</v>
      </c>
      <c r="E31" s="23">
        <f t="shared" si="0"/>
        <v>6285152.460000001</v>
      </c>
      <c r="F31" s="25" t="s">
        <v>84</v>
      </c>
    </row>
    <row r="32" spans="1:6" ht="16.5" customHeight="1">
      <c r="A32" s="27" t="s">
        <v>82</v>
      </c>
      <c r="B32" s="28" t="s">
        <v>83</v>
      </c>
      <c r="C32" s="29"/>
      <c r="D32" s="29">
        <v>293.38</v>
      </c>
      <c r="E32" s="23">
        <f t="shared" si="0"/>
        <v>6284859.080000001</v>
      </c>
      <c r="F32" s="25" t="s">
        <v>84</v>
      </c>
    </row>
    <row r="33" spans="1:6" ht="16.5" customHeight="1">
      <c r="A33" s="27" t="s">
        <v>85</v>
      </c>
      <c r="B33" s="27" t="s">
        <v>86</v>
      </c>
      <c r="C33" s="29">
        <v>7055.47</v>
      </c>
      <c r="D33" s="24"/>
      <c r="E33" s="23">
        <f t="shared" si="0"/>
        <v>6291914.550000001</v>
      </c>
      <c r="F33" s="25" t="s">
        <v>87</v>
      </c>
    </row>
    <row r="34" spans="1:6" ht="16.5" customHeight="1">
      <c r="A34" s="27" t="s">
        <v>90</v>
      </c>
      <c r="B34" s="27" t="s">
        <v>91</v>
      </c>
      <c r="C34" s="29"/>
      <c r="D34" s="24">
        <v>369092.3</v>
      </c>
      <c r="E34" s="23">
        <f t="shared" si="0"/>
        <v>5922822.250000001</v>
      </c>
      <c r="F34" s="25" t="s">
        <v>95</v>
      </c>
    </row>
    <row r="35" spans="1:6" ht="16.5" customHeight="1">
      <c r="A35" s="27" t="s">
        <v>90</v>
      </c>
      <c r="B35" s="34" t="s">
        <v>20</v>
      </c>
      <c r="C35" s="29"/>
      <c r="D35" s="24">
        <v>7229.03</v>
      </c>
      <c r="E35" s="23">
        <f t="shared" si="0"/>
        <v>5915593.220000001</v>
      </c>
      <c r="F35" s="25" t="s">
        <v>96</v>
      </c>
    </row>
    <row r="36" spans="1:6" ht="16.5" customHeight="1">
      <c r="A36" s="27" t="s">
        <v>90</v>
      </c>
      <c r="B36" s="34" t="s">
        <v>92</v>
      </c>
      <c r="C36" s="29"/>
      <c r="D36" s="35">
        <v>3300</v>
      </c>
      <c r="E36" s="23">
        <f t="shared" si="0"/>
        <v>5912293.220000001</v>
      </c>
      <c r="F36" s="25" t="s">
        <v>94</v>
      </c>
    </row>
    <row r="37" spans="1:6" ht="16.5" customHeight="1">
      <c r="A37" s="27" t="s">
        <v>90</v>
      </c>
      <c r="B37" s="34" t="s">
        <v>8</v>
      </c>
      <c r="C37" s="24"/>
      <c r="D37" s="35">
        <v>426.82</v>
      </c>
      <c r="E37" s="23">
        <f t="shared" si="0"/>
        <v>5911866.4</v>
      </c>
      <c r="F37" s="25" t="s">
        <v>9</v>
      </c>
    </row>
    <row r="38" spans="1:6" ht="16.5" customHeight="1">
      <c r="A38" s="27" t="s">
        <v>90</v>
      </c>
      <c r="B38" s="34" t="s">
        <v>33</v>
      </c>
      <c r="C38" s="24"/>
      <c r="D38" s="35">
        <v>210.45</v>
      </c>
      <c r="E38" s="23">
        <f t="shared" si="0"/>
        <v>5911655.95</v>
      </c>
      <c r="F38" s="25" t="s">
        <v>93</v>
      </c>
    </row>
    <row r="39" spans="1:6" ht="16.5" customHeight="1">
      <c r="A39" s="27" t="s">
        <v>98</v>
      </c>
      <c r="B39" s="34" t="s">
        <v>20</v>
      </c>
      <c r="C39" s="24"/>
      <c r="D39" s="35">
        <v>17951.57</v>
      </c>
      <c r="E39" s="23">
        <f t="shared" si="0"/>
        <v>5893704.38</v>
      </c>
      <c r="F39" s="25" t="s">
        <v>97</v>
      </c>
    </row>
    <row r="40" spans="1:6" ht="16.5" customHeight="1">
      <c r="A40" s="27" t="s">
        <v>98</v>
      </c>
      <c r="B40" s="34" t="s">
        <v>8</v>
      </c>
      <c r="C40" s="24"/>
      <c r="D40" s="35">
        <v>50</v>
      </c>
      <c r="E40" s="23">
        <f t="shared" si="0"/>
        <v>5893654.38</v>
      </c>
      <c r="F40" s="25" t="s">
        <v>79</v>
      </c>
    </row>
    <row r="41" spans="1:6" ht="16.5" customHeight="1">
      <c r="A41" s="27" t="s">
        <v>99</v>
      </c>
      <c r="B41" s="34" t="s">
        <v>32</v>
      </c>
      <c r="C41" s="24">
        <v>7055.47</v>
      </c>
      <c r="D41" s="35"/>
      <c r="E41" s="23">
        <f t="shared" si="0"/>
        <v>5900709.85</v>
      </c>
      <c r="F41" s="25" t="s">
        <v>9</v>
      </c>
    </row>
    <row r="42" spans="1:6" ht="16.5" customHeight="1">
      <c r="A42" s="27" t="s">
        <v>100</v>
      </c>
      <c r="B42" s="34" t="s">
        <v>101</v>
      </c>
      <c r="C42" s="24"/>
      <c r="D42" s="35">
        <v>141803.13</v>
      </c>
      <c r="E42" s="23">
        <f t="shared" si="0"/>
        <v>5758906.72</v>
      </c>
      <c r="F42" s="25" t="s">
        <v>103</v>
      </c>
    </row>
    <row r="43" spans="1:6" ht="16.5" customHeight="1">
      <c r="A43" s="27" t="s">
        <v>100</v>
      </c>
      <c r="B43" s="34" t="s">
        <v>71</v>
      </c>
      <c r="C43" s="24"/>
      <c r="D43" s="35">
        <v>10000</v>
      </c>
      <c r="E43" s="23">
        <f t="shared" si="0"/>
        <v>5748906.72</v>
      </c>
      <c r="F43" s="25" t="s">
        <v>74</v>
      </c>
    </row>
    <row r="44" spans="1:6" ht="16.5" customHeight="1">
      <c r="A44" s="27" t="s">
        <v>100</v>
      </c>
      <c r="B44" s="34" t="s">
        <v>102</v>
      </c>
      <c r="C44" s="24"/>
      <c r="D44" s="35">
        <v>1300</v>
      </c>
      <c r="E44" s="23">
        <f t="shared" si="0"/>
        <v>5747606.72</v>
      </c>
      <c r="F44" s="25" t="s">
        <v>104</v>
      </c>
    </row>
    <row r="45" spans="1:6" ht="16.5" customHeight="1">
      <c r="A45" s="27" t="s">
        <v>100</v>
      </c>
      <c r="B45" s="34" t="s">
        <v>8</v>
      </c>
      <c r="C45" s="24"/>
      <c r="D45" s="35">
        <v>170.9</v>
      </c>
      <c r="E45" s="23">
        <f t="shared" si="0"/>
        <v>5747435.819999999</v>
      </c>
      <c r="F45" s="25" t="s">
        <v>9</v>
      </c>
    </row>
    <row r="46" spans="1:6" ht="16.5" customHeight="1">
      <c r="A46" s="27" t="s">
        <v>100</v>
      </c>
      <c r="B46" s="34" t="s">
        <v>29</v>
      </c>
      <c r="C46" s="24">
        <v>7051.87</v>
      </c>
      <c r="D46" s="35"/>
      <c r="E46" s="23">
        <f t="shared" si="0"/>
        <v>5754487.6899999995</v>
      </c>
      <c r="F46" s="25" t="s">
        <v>87</v>
      </c>
    </row>
    <row r="47" spans="1:6" ht="16.5" customHeight="1">
      <c r="A47" s="27" t="s">
        <v>105</v>
      </c>
      <c r="B47" s="34" t="s">
        <v>8</v>
      </c>
      <c r="C47" s="24"/>
      <c r="D47" s="35">
        <v>50</v>
      </c>
      <c r="E47" s="23">
        <f t="shared" si="0"/>
        <v>5754437.6899999995</v>
      </c>
      <c r="F47" s="25" t="s">
        <v>9</v>
      </c>
    </row>
    <row r="48" spans="1:6" ht="16.5" customHeight="1">
      <c r="A48" s="27" t="s">
        <v>105</v>
      </c>
      <c r="B48" s="34" t="s">
        <v>83</v>
      </c>
      <c r="C48" s="24"/>
      <c r="D48" s="35">
        <v>440.07</v>
      </c>
      <c r="E48" s="23">
        <f t="shared" si="0"/>
        <v>5753997.619999999</v>
      </c>
      <c r="F48" s="25" t="s">
        <v>84</v>
      </c>
    </row>
    <row r="49" spans="1:6" ht="16.5" customHeight="1">
      <c r="A49" s="27" t="s">
        <v>106</v>
      </c>
      <c r="B49" s="34" t="s">
        <v>22</v>
      </c>
      <c r="C49" s="24">
        <v>11288.76</v>
      </c>
      <c r="D49" s="35"/>
      <c r="E49" s="23">
        <f t="shared" si="0"/>
        <v>5765286.379999999</v>
      </c>
      <c r="F49" s="25" t="s">
        <v>87</v>
      </c>
    </row>
    <row r="50" spans="1:6" ht="16.5" customHeight="1">
      <c r="A50" s="27" t="s">
        <v>107</v>
      </c>
      <c r="B50" s="34" t="s">
        <v>5</v>
      </c>
      <c r="C50" s="24">
        <v>490062.8</v>
      </c>
      <c r="D50" s="35"/>
      <c r="E50" s="23">
        <f t="shared" si="0"/>
        <v>6255349.179999999</v>
      </c>
      <c r="F50" s="25" t="s">
        <v>6</v>
      </c>
    </row>
    <row r="51" spans="1:6" ht="16.5" customHeight="1">
      <c r="A51" s="27" t="s">
        <v>108</v>
      </c>
      <c r="B51" s="34" t="s">
        <v>31</v>
      </c>
      <c r="C51" s="24"/>
      <c r="D51" s="35">
        <v>249984</v>
      </c>
      <c r="E51" s="23">
        <f t="shared" si="0"/>
        <v>6005365.179999999</v>
      </c>
      <c r="F51" s="25" t="s">
        <v>109</v>
      </c>
    </row>
    <row r="52" spans="1:6" ht="16.5" customHeight="1">
      <c r="A52" s="27" t="s">
        <v>108</v>
      </c>
      <c r="B52" s="34" t="s">
        <v>8</v>
      </c>
      <c r="C52" s="24"/>
      <c r="D52" s="35">
        <v>124.99</v>
      </c>
      <c r="E52" s="23">
        <f t="shared" si="0"/>
        <v>6005240.189999999</v>
      </c>
      <c r="F52" s="25" t="s">
        <v>9</v>
      </c>
    </row>
    <row r="53" spans="1:6" ht="16.5" customHeight="1">
      <c r="A53" s="27" t="s">
        <v>108</v>
      </c>
      <c r="B53" s="34" t="s">
        <v>8</v>
      </c>
      <c r="C53" s="24"/>
      <c r="D53" s="35">
        <v>500</v>
      </c>
      <c r="E53" s="23">
        <f t="shared" si="0"/>
        <v>6004740.189999999</v>
      </c>
      <c r="F53" s="25" t="s">
        <v>9</v>
      </c>
    </row>
    <row r="54" spans="1:6" ht="16.5" customHeight="1">
      <c r="A54" s="27" t="s">
        <v>132</v>
      </c>
      <c r="B54" s="56" t="s">
        <v>8</v>
      </c>
      <c r="C54" s="23">
        <v>1281.41</v>
      </c>
      <c r="D54" s="21"/>
      <c r="E54" s="23">
        <f>E53+C54-D54</f>
        <v>6006021.599999999</v>
      </c>
      <c r="F54" s="20" t="s">
        <v>10</v>
      </c>
    </row>
    <row r="55" spans="1:6" ht="17.25" customHeight="1">
      <c r="A55" s="27" t="s">
        <v>132</v>
      </c>
      <c r="B55" s="57" t="s">
        <v>15</v>
      </c>
      <c r="C55" s="24"/>
      <c r="D55" s="24">
        <v>75344</v>
      </c>
      <c r="E55" s="23">
        <f aca="true" t="shared" si="1" ref="E55:E99">E54+C55-D55</f>
        <v>5930677.599999999</v>
      </c>
      <c r="F55" s="25" t="s">
        <v>11</v>
      </c>
    </row>
    <row r="56" spans="1:6" ht="17.25" customHeight="1">
      <c r="A56" s="27" t="s">
        <v>132</v>
      </c>
      <c r="B56" s="58" t="s">
        <v>16</v>
      </c>
      <c r="C56" s="24"/>
      <c r="D56" s="24">
        <v>45000</v>
      </c>
      <c r="E56" s="23">
        <f t="shared" si="1"/>
        <v>5885677.599999999</v>
      </c>
      <c r="F56" s="25" t="s">
        <v>17</v>
      </c>
    </row>
    <row r="57" spans="1:6" ht="16.5" customHeight="1">
      <c r="A57" s="27" t="s">
        <v>132</v>
      </c>
      <c r="B57" s="58" t="s">
        <v>19</v>
      </c>
      <c r="C57" s="24"/>
      <c r="D57" s="24">
        <v>32000</v>
      </c>
      <c r="E57" s="23">
        <f t="shared" si="1"/>
        <v>5853677.599999999</v>
      </c>
      <c r="F57" s="25" t="s">
        <v>17</v>
      </c>
    </row>
    <row r="58" spans="1:6" ht="16.5" customHeight="1">
      <c r="A58" s="27" t="s">
        <v>132</v>
      </c>
      <c r="B58" s="57" t="s">
        <v>36</v>
      </c>
      <c r="C58" s="24"/>
      <c r="D58" s="24">
        <v>30000</v>
      </c>
      <c r="E58" s="23">
        <f t="shared" si="1"/>
        <v>5823677.599999999</v>
      </c>
      <c r="F58" s="25" t="s">
        <v>37</v>
      </c>
    </row>
    <row r="59" spans="1:6" ht="16.5" customHeight="1">
      <c r="A59" s="27" t="s">
        <v>132</v>
      </c>
      <c r="B59" s="57" t="s">
        <v>65</v>
      </c>
      <c r="C59" s="24"/>
      <c r="D59" s="24">
        <v>50000</v>
      </c>
      <c r="E59" s="23">
        <f t="shared" si="1"/>
        <v>5773677.599999999</v>
      </c>
      <c r="F59" s="25" t="s">
        <v>67</v>
      </c>
    </row>
    <row r="60" spans="1:6" ht="16.5" customHeight="1">
      <c r="A60" s="27" t="s">
        <v>132</v>
      </c>
      <c r="B60" s="57" t="s">
        <v>8</v>
      </c>
      <c r="C60" s="24"/>
      <c r="D60" s="24">
        <v>350</v>
      </c>
      <c r="E60" s="23">
        <f t="shared" si="1"/>
        <v>5773327.599999999</v>
      </c>
      <c r="F60" s="25" t="s">
        <v>9</v>
      </c>
    </row>
    <row r="61" spans="1:6" ht="16.5" customHeight="1">
      <c r="A61" s="27" t="s">
        <v>132</v>
      </c>
      <c r="B61" s="57" t="s">
        <v>16</v>
      </c>
      <c r="C61" s="24"/>
      <c r="D61" s="24">
        <v>1980</v>
      </c>
      <c r="E61" s="23">
        <f t="shared" si="1"/>
        <v>5771347.599999999</v>
      </c>
      <c r="F61" s="25" t="s">
        <v>18</v>
      </c>
    </row>
    <row r="62" spans="1:6" ht="16.5" customHeight="1">
      <c r="A62" s="27" t="s">
        <v>132</v>
      </c>
      <c r="B62" s="57" t="s">
        <v>19</v>
      </c>
      <c r="C62" s="24"/>
      <c r="D62" s="24">
        <v>1980</v>
      </c>
      <c r="E62" s="23">
        <f t="shared" si="1"/>
        <v>5769367.599999999</v>
      </c>
      <c r="F62" s="25" t="s">
        <v>18</v>
      </c>
    </row>
    <row r="63" spans="1:6" ht="16.5" customHeight="1">
      <c r="A63" s="27" t="s">
        <v>133</v>
      </c>
      <c r="B63" s="57" t="s">
        <v>78</v>
      </c>
      <c r="C63" s="24">
        <v>35280</v>
      </c>
      <c r="D63" s="24"/>
      <c r="E63" s="23">
        <f t="shared" si="1"/>
        <v>5804647.599999999</v>
      </c>
      <c r="F63" s="25" t="s">
        <v>134</v>
      </c>
    </row>
    <row r="64" spans="1:6" ht="16.5" customHeight="1">
      <c r="A64" s="27" t="s">
        <v>135</v>
      </c>
      <c r="B64" s="57" t="s">
        <v>91</v>
      </c>
      <c r="C64" s="24"/>
      <c r="D64" s="24">
        <v>299620.4</v>
      </c>
      <c r="E64" s="23">
        <f t="shared" si="1"/>
        <v>5505027.199999998</v>
      </c>
      <c r="F64" s="25" t="s">
        <v>95</v>
      </c>
    </row>
    <row r="65" spans="1:6" ht="16.5" customHeight="1">
      <c r="A65" s="27" t="s">
        <v>135</v>
      </c>
      <c r="B65" s="57" t="s">
        <v>92</v>
      </c>
      <c r="C65" s="24"/>
      <c r="D65" s="24">
        <v>34500</v>
      </c>
      <c r="E65" s="23">
        <f t="shared" si="1"/>
        <v>5470527.199999998</v>
      </c>
      <c r="F65" s="25" t="s">
        <v>137</v>
      </c>
    </row>
    <row r="66" spans="1:6" ht="16.5" customHeight="1">
      <c r="A66" s="27" t="s">
        <v>135</v>
      </c>
      <c r="B66" s="57" t="s">
        <v>80</v>
      </c>
      <c r="C66" s="24"/>
      <c r="D66" s="24">
        <v>4000</v>
      </c>
      <c r="E66" s="23">
        <f t="shared" si="1"/>
        <v>5466527.199999998</v>
      </c>
      <c r="F66" s="25" t="s">
        <v>136</v>
      </c>
    </row>
    <row r="67" spans="1:6" ht="16.5" customHeight="1">
      <c r="A67" s="27" t="s">
        <v>135</v>
      </c>
      <c r="B67" s="58" t="s">
        <v>22</v>
      </c>
      <c r="C67" s="24"/>
      <c r="D67" s="24">
        <v>1839</v>
      </c>
      <c r="E67" s="23">
        <f t="shared" si="1"/>
        <v>5464688.199999998</v>
      </c>
      <c r="F67" s="25" t="s">
        <v>21</v>
      </c>
    </row>
    <row r="68" spans="1:6" ht="16.5" customHeight="1">
      <c r="A68" s="27" t="s">
        <v>135</v>
      </c>
      <c r="B68" s="58" t="s">
        <v>8</v>
      </c>
      <c r="C68" s="24"/>
      <c r="D68" s="24">
        <v>599.62</v>
      </c>
      <c r="E68" s="23">
        <f t="shared" si="1"/>
        <v>5464088.579999998</v>
      </c>
      <c r="F68" s="25" t="s">
        <v>9</v>
      </c>
    </row>
    <row r="69" spans="1:6" ht="16.5" customHeight="1">
      <c r="A69" s="27" t="s">
        <v>138</v>
      </c>
      <c r="B69" s="58" t="s">
        <v>139</v>
      </c>
      <c r="C69" s="24">
        <v>35277.36</v>
      </c>
      <c r="D69" s="24"/>
      <c r="E69" s="23">
        <f t="shared" si="1"/>
        <v>5499365.939999999</v>
      </c>
      <c r="F69" s="25" t="s">
        <v>134</v>
      </c>
    </row>
    <row r="70" spans="1:6" ht="16.5" customHeight="1">
      <c r="A70" s="27" t="s">
        <v>140</v>
      </c>
      <c r="B70" s="58" t="s">
        <v>141</v>
      </c>
      <c r="C70" s="24"/>
      <c r="D70" s="24">
        <v>500</v>
      </c>
      <c r="E70" s="23">
        <f t="shared" si="1"/>
        <v>5498865.939999999</v>
      </c>
      <c r="F70" s="25" t="s">
        <v>142</v>
      </c>
    </row>
    <row r="71" spans="1:6" ht="16.5" customHeight="1">
      <c r="A71" s="27" t="s">
        <v>140</v>
      </c>
      <c r="B71" s="58" t="s">
        <v>8</v>
      </c>
      <c r="C71" s="23"/>
      <c r="D71" s="24">
        <v>50</v>
      </c>
      <c r="E71" s="23">
        <f t="shared" si="1"/>
        <v>5498815.939999999</v>
      </c>
      <c r="F71" s="25" t="s">
        <v>9</v>
      </c>
    </row>
    <row r="72" spans="1:6" ht="31.5" customHeight="1">
      <c r="A72" s="27" t="s">
        <v>143</v>
      </c>
      <c r="B72" s="58" t="s">
        <v>144</v>
      </c>
      <c r="C72" s="23"/>
      <c r="D72" s="24">
        <v>245578.37</v>
      </c>
      <c r="E72" s="23">
        <f t="shared" si="1"/>
        <v>5253237.569999998</v>
      </c>
      <c r="F72" s="25" t="s">
        <v>72</v>
      </c>
    </row>
    <row r="73" spans="1:6" ht="16.5" customHeight="1">
      <c r="A73" s="27" t="s">
        <v>143</v>
      </c>
      <c r="B73" s="58" t="s">
        <v>15</v>
      </c>
      <c r="C73" s="23"/>
      <c r="D73" s="24">
        <v>89277</v>
      </c>
      <c r="E73" s="23">
        <f t="shared" si="1"/>
        <v>5163960.569999998</v>
      </c>
      <c r="F73" s="25" t="s">
        <v>11</v>
      </c>
    </row>
    <row r="74" spans="1:6" ht="16.5" customHeight="1">
      <c r="A74" s="27" t="s">
        <v>143</v>
      </c>
      <c r="B74" s="58" t="s">
        <v>20</v>
      </c>
      <c r="C74" s="23"/>
      <c r="D74" s="24">
        <v>10405.84</v>
      </c>
      <c r="E74" s="23">
        <f t="shared" si="1"/>
        <v>5153554.729999999</v>
      </c>
      <c r="F74" s="25" t="s">
        <v>145</v>
      </c>
    </row>
    <row r="75" spans="1:6" ht="16.5" customHeight="1">
      <c r="A75" s="27" t="s">
        <v>143</v>
      </c>
      <c r="B75" s="58" t="s">
        <v>33</v>
      </c>
      <c r="C75" s="24"/>
      <c r="D75" s="24">
        <v>4793.69</v>
      </c>
      <c r="E75" s="23">
        <f t="shared" si="1"/>
        <v>5148761.039999998</v>
      </c>
      <c r="F75" s="25" t="s">
        <v>93</v>
      </c>
    </row>
    <row r="76" spans="1:6" ht="16.5" customHeight="1">
      <c r="A76" s="27" t="s">
        <v>143</v>
      </c>
      <c r="B76" s="58" t="s">
        <v>83</v>
      </c>
      <c r="C76" s="24"/>
      <c r="D76" s="24">
        <v>2200.33</v>
      </c>
      <c r="E76" s="23">
        <f t="shared" si="1"/>
        <v>5146560.709999998</v>
      </c>
      <c r="F76" s="25" t="s">
        <v>146</v>
      </c>
    </row>
    <row r="77" spans="1:6" ht="16.5" customHeight="1">
      <c r="A77" s="27" t="s">
        <v>143</v>
      </c>
      <c r="B77" s="58" t="s">
        <v>83</v>
      </c>
      <c r="C77" s="24"/>
      <c r="D77" s="24">
        <v>733.45</v>
      </c>
      <c r="E77" s="23">
        <f t="shared" si="1"/>
        <v>5145827.259999998</v>
      </c>
      <c r="F77" s="25" t="s">
        <v>147</v>
      </c>
    </row>
    <row r="78" spans="1:6" ht="16.5" customHeight="1">
      <c r="A78" s="27" t="s">
        <v>143</v>
      </c>
      <c r="B78" s="58" t="s">
        <v>8</v>
      </c>
      <c r="C78" s="24"/>
      <c r="D78" s="24">
        <v>372.79</v>
      </c>
      <c r="E78" s="23">
        <f t="shared" si="1"/>
        <v>5145454.469999998</v>
      </c>
      <c r="F78" s="25" t="s">
        <v>9</v>
      </c>
    </row>
    <row r="79" spans="1:6" ht="16.5" customHeight="1">
      <c r="A79" s="27" t="s">
        <v>148</v>
      </c>
      <c r="B79" s="57" t="s">
        <v>5</v>
      </c>
      <c r="C79" s="24">
        <v>342616</v>
      </c>
      <c r="D79" s="24"/>
      <c r="E79" s="23">
        <f t="shared" si="1"/>
        <v>5488070.469999998</v>
      </c>
      <c r="F79" s="25" t="s">
        <v>6</v>
      </c>
    </row>
    <row r="80" spans="1:6" ht="30.75" customHeight="1">
      <c r="A80" s="27" t="s">
        <v>149</v>
      </c>
      <c r="B80" s="59" t="s">
        <v>101</v>
      </c>
      <c r="C80" s="29"/>
      <c r="D80" s="29">
        <v>147214.01</v>
      </c>
      <c r="E80" s="23">
        <f t="shared" si="1"/>
        <v>5340856.459999998</v>
      </c>
      <c r="F80" s="25" t="s">
        <v>150</v>
      </c>
    </row>
    <row r="81" spans="1:6" ht="16.5" customHeight="1">
      <c r="A81" s="27" t="s">
        <v>149</v>
      </c>
      <c r="B81" s="57" t="s">
        <v>151</v>
      </c>
      <c r="C81" s="29"/>
      <c r="D81" s="24">
        <v>28924.63</v>
      </c>
      <c r="E81" s="23">
        <f t="shared" si="1"/>
        <v>5311931.829999998</v>
      </c>
      <c r="F81" s="25" t="s">
        <v>157</v>
      </c>
    </row>
    <row r="82" spans="1:6" ht="16.5" customHeight="1">
      <c r="A82" s="27" t="s">
        <v>149</v>
      </c>
      <c r="B82" s="57" t="s">
        <v>152</v>
      </c>
      <c r="C82" s="29"/>
      <c r="D82" s="24">
        <v>14406.98</v>
      </c>
      <c r="E82" s="23">
        <f t="shared" si="1"/>
        <v>5297524.849999998</v>
      </c>
      <c r="F82" s="25" t="s">
        <v>156</v>
      </c>
    </row>
    <row r="83" spans="1:6" ht="16.5" customHeight="1">
      <c r="A83" s="27" t="s">
        <v>149</v>
      </c>
      <c r="B83" s="60" t="s">
        <v>153</v>
      </c>
      <c r="C83" s="29"/>
      <c r="D83" s="24">
        <v>11700</v>
      </c>
      <c r="E83" s="23">
        <f t="shared" si="1"/>
        <v>5285824.849999998</v>
      </c>
      <c r="F83" s="25" t="s">
        <v>155</v>
      </c>
    </row>
    <row r="84" spans="1:6" ht="16.5" customHeight="1">
      <c r="A84" s="27" t="s">
        <v>149</v>
      </c>
      <c r="B84" s="60" t="s">
        <v>20</v>
      </c>
      <c r="C84" s="29"/>
      <c r="D84" s="35">
        <v>10330.36</v>
      </c>
      <c r="E84" s="23">
        <f t="shared" si="1"/>
        <v>5275494.489999997</v>
      </c>
      <c r="F84" s="25" t="s">
        <v>154</v>
      </c>
    </row>
    <row r="85" spans="1:6" ht="16.5" customHeight="1">
      <c r="A85" s="27" t="s">
        <v>149</v>
      </c>
      <c r="B85" s="60" t="s">
        <v>8</v>
      </c>
      <c r="C85" s="24"/>
      <c r="D85" s="35">
        <v>273.61</v>
      </c>
      <c r="E85" s="23">
        <f t="shared" si="1"/>
        <v>5275220.879999997</v>
      </c>
      <c r="F85" s="25" t="s">
        <v>9</v>
      </c>
    </row>
    <row r="86" spans="1:6" ht="16.5" customHeight="1">
      <c r="A86" s="27" t="s">
        <v>158</v>
      </c>
      <c r="B86" s="60" t="s">
        <v>153</v>
      </c>
      <c r="C86" s="24"/>
      <c r="D86" s="35">
        <v>23280</v>
      </c>
      <c r="E86" s="23">
        <f t="shared" si="1"/>
        <v>5251940.879999997</v>
      </c>
      <c r="F86" s="25" t="s">
        <v>160</v>
      </c>
    </row>
    <row r="87" spans="1:6" ht="16.5" customHeight="1">
      <c r="A87" s="27" t="s">
        <v>158</v>
      </c>
      <c r="B87" s="60" t="s">
        <v>159</v>
      </c>
      <c r="C87" s="24"/>
      <c r="D87" s="35">
        <v>10379.95</v>
      </c>
      <c r="E87" s="23">
        <f t="shared" si="1"/>
        <v>5241560.929999997</v>
      </c>
      <c r="F87" s="25" t="s">
        <v>161</v>
      </c>
    </row>
    <row r="88" spans="1:6" ht="16.5" customHeight="1">
      <c r="A88" s="27" t="s">
        <v>158</v>
      </c>
      <c r="B88" s="60" t="s">
        <v>8</v>
      </c>
      <c r="C88" s="24"/>
      <c r="D88" s="35">
        <v>100</v>
      </c>
      <c r="E88" s="23">
        <f t="shared" si="1"/>
        <v>5241460.929999997</v>
      </c>
      <c r="F88" s="25" t="s">
        <v>9</v>
      </c>
    </row>
    <row r="89" spans="1:6" ht="16.5" customHeight="1">
      <c r="A89" s="27" t="s">
        <v>162</v>
      </c>
      <c r="B89" s="60" t="s">
        <v>31</v>
      </c>
      <c r="C89" s="24"/>
      <c r="D89" s="35">
        <v>233856</v>
      </c>
      <c r="E89" s="23">
        <f t="shared" si="1"/>
        <v>5007604.929999997</v>
      </c>
      <c r="F89" s="25" t="s">
        <v>164</v>
      </c>
    </row>
    <row r="90" spans="1:6" ht="16.5" customHeight="1">
      <c r="A90" s="27" t="s">
        <v>162</v>
      </c>
      <c r="B90" s="60" t="s">
        <v>163</v>
      </c>
      <c r="C90" s="24"/>
      <c r="D90" s="35">
        <v>2400</v>
      </c>
      <c r="E90" s="23">
        <f t="shared" si="1"/>
        <v>5005204.929999997</v>
      </c>
      <c r="F90" s="25" t="s">
        <v>93</v>
      </c>
    </row>
    <row r="91" spans="1:6" ht="16.5" customHeight="1">
      <c r="A91" s="27" t="s">
        <v>162</v>
      </c>
      <c r="B91" s="60" t="s">
        <v>8</v>
      </c>
      <c r="C91" s="24"/>
      <c r="D91" s="35">
        <v>166.93</v>
      </c>
      <c r="E91" s="23">
        <f t="shared" si="1"/>
        <v>5005037.999999997</v>
      </c>
      <c r="F91" s="25" t="s">
        <v>9</v>
      </c>
    </row>
    <row r="92" spans="1:6" ht="16.5" customHeight="1">
      <c r="A92" s="27" t="s">
        <v>165</v>
      </c>
      <c r="B92" s="60" t="s">
        <v>29</v>
      </c>
      <c r="C92" s="24">
        <v>7055.47</v>
      </c>
      <c r="D92" s="35"/>
      <c r="E92" s="23">
        <f t="shared" si="1"/>
        <v>5012093.469999997</v>
      </c>
      <c r="F92" s="25" t="s">
        <v>166</v>
      </c>
    </row>
    <row r="93" spans="1:6" ht="16.5" customHeight="1">
      <c r="A93" s="27" t="s">
        <v>167</v>
      </c>
      <c r="B93" s="60" t="s">
        <v>92</v>
      </c>
      <c r="C93" s="24"/>
      <c r="D93" s="35">
        <v>179280</v>
      </c>
      <c r="E93" s="23">
        <f t="shared" si="1"/>
        <v>4832813.469999997</v>
      </c>
      <c r="F93" s="25" t="s">
        <v>169</v>
      </c>
    </row>
    <row r="94" spans="1:6" ht="16.5" customHeight="1">
      <c r="A94" s="27" t="s">
        <v>167</v>
      </c>
      <c r="B94" s="60" t="s">
        <v>8</v>
      </c>
      <c r="C94" s="24"/>
      <c r="D94" s="35">
        <v>89.64</v>
      </c>
      <c r="E94" s="23">
        <f t="shared" si="1"/>
        <v>4832723.829999997</v>
      </c>
      <c r="F94" s="25" t="s">
        <v>9</v>
      </c>
    </row>
    <row r="95" spans="1:6" ht="16.5" customHeight="1">
      <c r="A95" s="27" t="s">
        <v>167</v>
      </c>
      <c r="B95" s="60" t="s">
        <v>5</v>
      </c>
      <c r="C95" s="24">
        <v>361933.2</v>
      </c>
      <c r="D95" s="35"/>
      <c r="E95" s="23">
        <f t="shared" si="1"/>
        <v>5194657.0299999975</v>
      </c>
      <c r="F95" s="25" t="s">
        <v>6</v>
      </c>
    </row>
    <row r="96" spans="1:6" ht="16.5" customHeight="1">
      <c r="A96" s="27" t="s">
        <v>167</v>
      </c>
      <c r="B96" s="60" t="s">
        <v>168</v>
      </c>
      <c r="C96" s="24">
        <v>7053.29</v>
      </c>
      <c r="D96" s="35"/>
      <c r="E96" s="23">
        <f t="shared" si="1"/>
        <v>5201710.3199999975</v>
      </c>
      <c r="F96" s="25" t="s">
        <v>170</v>
      </c>
    </row>
    <row r="97" spans="1:6" ht="16.5" customHeight="1">
      <c r="A97" s="27" t="s">
        <v>171</v>
      </c>
      <c r="B97" s="60" t="s">
        <v>16</v>
      </c>
      <c r="C97" s="24"/>
      <c r="D97" s="35">
        <v>7362</v>
      </c>
      <c r="E97" s="23">
        <f t="shared" si="1"/>
        <v>5194348.3199999975</v>
      </c>
      <c r="F97" s="25" t="s">
        <v>172</v>
      </c>
    </row>
    <row r="98" spans="1:6" ht="16.5" customHeight="1">
      <c r="A98" s="27" t="s">
        <v>171</v>
      </c>
      <c r="B98" s="60" t="s">
        <v>8</v>
      </c>
      <c r="C98" s="24"/>
      <c r="D98" s="35">
        <v>50</v>
      </c>
      <c r="E98" s="23">
        <f t="shared" si="1"/>
        <v>5194298.3199999975</v>
      </c>
      <c r="F98" s="25" t="s">
        <v>9</v>
      </c>
    </row>
    <row r="99" spans="1:6" ht="16.5" customHeight="1">
      <c r="A99" s="27" t="s">
        <v>173</v>
      </c>
      <c r="B99" s="60" t="s">
        <v>8</v>
      </c>
      <c r="C99" s="24"/>
      <c r="D99" s="35">
        <v>500</v>
      </c>
      <c r="E99" s="23">
        <f t="shared" si="1"/>
        <v>5193798.3199999975</v>
      </c>
      <c r="F99" s="25" t="s">
        <v>9</v>
      </c>
    </row>
    <row r="100" spans="1:6" ht="16.5" customHeight="1">
      <c r="A100" s="27" t="s">
        <v>175</v>
      </c>
      <c r="B100" s="56" t="s">
        <v>8</v>
      </c>
      <c r="C100" s="23">
        <v>1078.37</v>
      </c>
      <c r="D100" s="21"/>
      <c r="E100" s="23">
        <f>E99+C100-D100</f>
        <v>5194876.689999998</v>
      </c>
      <c r="F100" s="20" t="s">
        <v>10</v>
      </c>
    </row>
    <row r="101" spans="1:6" ht="16.5" customHeight="1">
      <c r="A101" s="27" t="s">
        <v>175</v>
      </c>
      <c r="B101" s="57" t="s">
        <v>15</v>
      </c>
      <c r="C101" s="24"/>
      <c r="D101" s="24">
        <v>75344</v>
      </c>
      <c r="E101" s="23">
        <f aca="true" t="shared" si="2" ref="E101:E153">E100+C101-D101</f>
        <v>5119532.689999998</v>
      </c>
      <c r="F101" s="25" t="s">
        <v>11</v>
      </c>
    </row>
    <row r="102" spans="1:6" ht="16.5" customHeight="1">
      <c r="A102" s="27" t="s">
        <v>175</v>
      </c>
      <c r="B102" s="58" t="s">
        <v>16</v>
      </c>
      <c r="C102" s="24"/>
      <c r="D102" s="24">
        <v>45000</v>
      </c>
      <c r="E102" s="23">
        <f t="shared" si="2"/>
        <v>5074532.689999998</v>
      </c>
      <c r="F102" s="25" t="s">
        <v>17</v>
      </c>
    </row>
    <row r="103" spans="1:6" ht="16.5" customHeight="1">
      <c r="A103" s="27" t="s">
        <v>175</v>
      </c>
      <c r="B103" s="58" t="s">
        <v>19</v>
      </c>
      <c r="C103" s="24"/>
      <c r="D103" s="24">
        <v>32000</v>
      </c>
      <c r="E103" s="23">
        <f t="shared" si="2"/>
        <v>5042532.689999998</v>
      </c>
      <c r="F103" s="25" t="s">
        <v>17</v>
      </c>
    </row>
    <row r="104" spans="1:6" ht="16.5" customHeight="1">
      <c r="A104" s="27" t="s">
        <v>175</v>
      </c>
      <c r="B104" s="57" t="s">
        <v>36</v>
      </c>
      <c r="C104" s="24"/>
      <c r="D104" s="24">
        <v>30000</v>
      </c>
      <c r="E104" s="23">
        <f t="shared" si="2"/>
        <v>5012532.689999998</v>
      </c>
      <c r="F104" s="25" t="s">
        <v>37</v>
      </c>
    </row>
    <row r="105" spans="1:6" ht="16.5" customHeight="1">
      <c r="A105" s="27" t="s">
        <v>175</v>
      </c>
      <c r="B105" s="57" t="s">
        <v>65</v>
      </c>
      <c r="C105" s="24"/>
      <c r="D105" s="24">
        <v>50000</v>
      </c>
      <c r="E105" s="23">
        <f t="shared" si="2"/>
        <v>4962532.689999998</v>
      </c>
      <c r="F105" s="25" t="s">
        <v>67</v>
      </c>
    </row>
    <row r="106" spans="1:6" ht="16.5" customHeight="1">
      <c r="A106" s="27" t="s">
        <v>175</v>
      </c>
      <c r="B106" s="57" t="s">
        <v>8</v>
      </c>
      <c r="C106" s="24"/>
      <c r="D106" s="24">
        <v>350</v>
      </c>
      <c r="E106" s="23">
        <f t="shared" si="2"/>
        <v>4962182.689999998</v>
      </c>
      <c r="F106" s="25" t="s">
        <v>9</v>
      </c>
    </row>
    <row r="107" spans="1:6" ht="16.5" customHeight="1">
      <c r="A107" s="27" t="s">
        <v>175</v>
      </c>
      <c r="B107" s="57" t="s">
        <v>16</v>
      </c>
      <c r="C107" s="24"/>
      <c r="D107" s="24">
        <v>1980</v>
      </c>
      <c r="E107" s="23">
        <f t="shared" si="2"/>
        <v>4960202.689999998</v>
      </c>
      <c r="F107" s="25" t="s">
        <v>18</v>
      </c>
    </row>
    <row r="108" spans="1:6" ht="18" customHeight="1">
      <c r="A108" s="27" t="s">
        <v>175</v>
      </c>
      <c r="B108" s="57" t="s">
        <v>19</v>
      </c>
      <c r="C108" s="24"/>
      <c r="D108" s="24">
        <v>1980</v>
      </c>
      <c r="E108" s="23">
        <f t="shared" si="2"/>
        <v>4958222.689999998</v>
      </c>
      <c r="F108" s="25" t="s">
        <v>18</v>
      </c>
    </row>
    <row r="109" spans="1:6" ht="16.5" customHeight="1">
      <c r="A109" s="27" t="s">
        <v>176</v>
      </c>
      <c r="B109" s="57" t="s">
        <v>8</v>
      </c>
      <c r="C109" s="24"/>
      <c r="D109" s="24">
        <v>225</v>
      </c>
      <c r="E109" s="23">
        <f t="shared" si="2"/>
        <v>4957997.689999998</v>
      </c>
      <c r="F109" s="25" t="s">
        <v>9</v>
      </c>
    </row>
    <row r="110" spans="1:6" ht="16.5" customHeight="1">
      <c r="A110" s="27" t="s">
        <v>176</v>
      </c>
      <c r="B110" s="57" t="s">
        <v>91</v>
      </c>
      <c r="C110" s="24"/>
      <c r="D110" s="24">
        <v>300000</v>
      </c>
      <c r="E110" s="23">
        <f t="shared" si="2"/>
        <v>4657997.689999998</v>
      </c>
      <c r="F110" s="25" t="s">
        <v>177</v>
      </c>
    </row>
    <row r="111" spans="1:6" ht="16.5" customHeight="1">
      <c r="A111" s="27" t="s">
        <v>178</v>
      </c>
      <c r="B111" s="57" t="s">
        <v>179</v>
      </c>
      <c r="C111" s="24">
        <v>35268</v>
      </c>
      <c r="D111" s="24"/>
      <c r="E111" s="23">
        <f t="shared" si="2"/>
        <v>4693265.689999998</v>
      </c>
      <c r="F111" s="25" t="s">
        <v>180</v>
      </c>
    </row>
    <row r="112" spans="1:6" ht="16.5" customHeight="1">
      <c r="A112" s="27" t="s">
        <v>181</v>
      </c>
      <c r="B112" s="57" t="s">
        <v>151</v>
      </c>
      <c r="C112" s="24"/>
      <c r="D112" s="24">
        <v>28914.82</v>
      </c>
      <c r="E112" s="23">
        <f t="shared" si="2"/>
        <v>4664350.869999997</v>
      </c>
      <c r="F112" s="25" t="s">
        <v>182</v>
      </c>
    </row>
    <row r="113" spans="1:6" ht="16.5" customHeight="1">
      <c r="A113" s="27" t="s">
        <v>181</v>
      </c>
      <c r="B113" s="58" t="s">
        <v>20</v>
      </c>
      <c r="C113" s="24"/>
      <c r="D113" s="24">
        <v>10402.3</v>
      </c>
      <c r="E113" s="23">
        <f t="shared" si="2"/>
        <v>4653948.5699999975</v>
      </c>
      <c r="F113" s="25" t="s">
        <v>183</v>
      </c>
    </row>
    <row r="114" spans="1:6" ht="16.5" customHeight="1">
      <c r="A114" s="27" t="s">
        <v>181</v>
      </c>
      <c r="B114" s="58" t="s">
        <v>151</v>
      </c>
      <c r="C114" s="24"/>
      <c r="D114" s="24">
        <v>10375.2</v>
      </c>
      <c r="E114" s="23">
        <f t="shared" si="2"/>
        <v>4643573.369999997</v>
      </c>
      <c r="F114" s="25" t="s">
        <v>184</v>
      </c>
    </row>
    <row r="115" spans="1:6" ht="16.5" customHeight="1">
      <c r="A115" s="27" t="s">
        <v>181</v>
      </c>
      <c r="B115" s="58" t="s">
        <v>16</v>
      </c>
      <c r="C115" s="24"/>
      <c r="D115" s="24">
        <v>2426</v>
      </c>
      <c r="E115" s="23">
        <f t="shared" si="2"/>
        <v>4641147.369999997</v>
      </c>
      <c r="F115" s="25" t="s">
        <v>172</v>
      </c>
    </row>
    <row r="116" spans="1:6" ht="16.5" customHeight="1">
      <c r="A116" s="27" t="s">
        <v>181</v>
      </c>
      <c r="B116" s="58" t="s">
        <v>22</v>
      </c>
      <c r="C116" s="24"/>
      <c r="D116" s="24">
        <v>1614</v>
      </c>
      <c r="E116" s="23">
        <f t="shared" si="2"/>
        <v>4639533.369999997</v>
      </c>
      <c r="F116" s="25" t="s">
        <v>21</v>
      </c>
    </row>
    <row r="117" spans="1:6" ht="16.5" customHeight="1">
      <c r="A117" s="27" t="s">
        <v>181</v>
      </c>
      <c r="B117" s="58" t="s">
        <v>8</v>
      </c>
      <c r="C117" s="23"/>
      <c r="D117" s="24">
        <v>250</v>
      </c>
      <c r="E117" s="23">
        <f t="shared" si="2"/>
        <v>4639283.369999997</v>
      </c>
      <c r="F117" s="25" t="s">
        <v>9</v>
      </c>
    </row>
    <row r="118" spans="1:6" ht="16.5" customHeight="1">
      <c r="A118" s="27" t="s">
        <v>181</v>
      </c>
      <c r="B118" s="58" t="s">
        <v>139</v>
      </c>
      <c r="C118" s="23">
        <v>35266.47</v>
      </c>
      <c r="D118" s="24"/>
      <c r="E118" s="23">
        <f t="shared" si="2"/>
        <v>4674549.839999997</v>
      </c>
      <c r="F118" s="25" t="s">
        <v>185</v>
      </c>
    </row>
    <row r="119" spans="1:6" ht="16.5" customHeight="1">
      <c r="A119" s="27" t="s">
        <v>181</v>
      </c>
      <c r="B119" s="58" t="s">
        <v>22</v>
      </c>
      <c r="C119" s="23">
        <v>11285.27</v>
      </c>
      <c r="D119" s="24"/>
      <c r="E119" s="23">
        <f t="shared" si="2"/>
        <v>4685835.109999997</v>
      </c>
      <c r="F119" s="25" t="s">
        <v>186</v>
      </c>
    </row>
    <row r="120" spans="1:6" ht="16.5" customHeight="1">
      <c r="A120" s="27" t="s">
        <v>187</v>
      </c>
      <c r="B120" s="58" t="s">
        <v>92</v>
      </c>
      <c r="C120" s="23"/>
      <c r="D120" s="24">
        <v>13968</v>
      </c>
      <c r="E120" s="23">
        <f t="shared" si="2"/>
        <v>4671867.109999997</v>
      </c>
      <c r="F120" s="25" t="s">
        <v>188</v>
      </c>
    </row>
    <row r="121" spans="1:6" ht="16.5" customHeight="1">
      <c r="A121" s="27" t="s">
        <v>187</v>
      </c>
      <c r="B121" s="58" t="s">
        <v>189</v>
      </c>
      <c r="C121" s="24"/>
      <c r="D121" s="24">
        <v>11800</v>
      </c>
      <c r="E121" s="23">
        <f t="shared" si="2"/>
        <v>4660067.109999997</v>
      </c>
      <c r="F121" s="25" t="s">
        <v>190</v>
      </c>
    </row>
    <row r="122" spans="1:6" ht="16.5" customHeight="1">
      <c r="A122" s="27" t="s">
        <v>187</v>
      </c>
      <c r="B122" s="58" t="s">
        <v>191</v>
      </c>
      <c r="C122" s="24"/>
      <c r="D122" s="24">
        <v>6000</v>
      </c>
      <c r="E122" s="23">
        <f t="shared" si="2"/>
        <v>4654067.109999997</v>
      </c>
      <c r="F122" s="25" t="s">
        <v>192</v>
      </c>
    </row>
    <row r="123" spans="1:6" ht="16.5" customHeight="1">
      <c r="A123" s="27" t="s">
        <v>187</v>
      </c>
      <c r="B123" s="58" t="s">
        <v>193</v>
      </c>
      <c r="C123" s="24"/>
      <c r="D123" s="24">
        <v>5640</v>
      </c>
      <c r="E123" s="23">
        <f t="shared" si="2"/>
        <v>4648427.109999997</v>
      </c>
      <c r="F123" s="25" t="s">
        <v>195</v>
      </c>
    </row>
    <row r="124" spans="1:6" ht="16.5" customHeight="1">
      <c r="A124" s="27" t="s">
        <v>187</v>
      </c>
      <c r="B124" s="58" t="s">
        <v>194</v>
      </c>
      <c r="C124" s="24"/>
      <c r="D124" s="24">
        <v>2040</v>
      </c>
      <c r="E124" s="23">
        <f t="shared" si="2"/>
        <v>4646387.109999997</v>
      </c>
      <c r="F124" s="25" t="s">
        <v>196</v>
      </c>
    </row>
    <row r="125" spans="1:6" ht="16.5" customHeight="1">
      <c r="A125" s="27" t="s">
        <v>187</v>
      </c>
      <c r="B125" s="57" t="s">
        <v>20</v>
      </c>
      <c r="C125" s="24"/>
      <c r="D125" s="24">
        <v>1920</v>
      </c>
      <c r="E125" s="23">
        <f t="shared" si="2"/>
        <v>4644467.109999997</v>
      </c>
      <c r="F125" s="25" t="s">
        <v>197</v>
      </c>
    </row>
    <row r="126" spans="1:6" ht="16.5" customHeight="1">
      <c r="A126" s="27" t="s">
        <v>187</v>
      </c>
      <c r="B126" s="59" t="s">
        <v>83</v>
      </c>
      <c r="C126" s="29"/>
      <c r="D126" s="29">
        <v>1320.2</v>
      </c>
      <c r="E126" s="23">
        <f t="shared" si="2"/>
        <v>4643146.909999996</v>
      </c>
      <c r="F126" s="25" t="s">
        <v>198</v>
      </c>
    </row>
    <row r="127" spans="1:6" ht="16.5" customHeight="1">
      <c r="A127" s="27" t="s">
        <v>187</v>
      </c>
      <c r="B127" s="57" t="s">
        <v>83</v>
      </c>
      <c r="C127" s="29"/>
      <c r="D127" s="24">
        <v>586.75</v>
      </c>
      <c r="E127" s="23">
        <f t="shared" si="2"/>
        <v>4642560.159999996</v>
      </c>
      <c r="F127" s="25" t="s">
        <v>198</v>
      </c>
    </row>
    <row r="128" spans="1:6" ht="16.5" customHeight="1">
      <c r="A128" s="27" t="s">
        <v>187</v>
      </c>
      <c r="B128" s="57" t="s">
        <v>83</v>
      </c>
      <c r="C128" s="29"/>
      <c r="D128" s="24">
        <v>292.76</v>
      </c>
      <c r="E128" s="23">
        <f t="shared" si="2"/>
        <v>4642267.399999997</v>
      </c>
      <c r="F128" s="25" t="s">
        <v>198</v>
      </c>
    </row>
    <row r="129" spans="1:6" ht="16.5" customHeight="1">
      <c r="A129" s="27" t="s">
        <v>187</v>
      </c>
      <c r="B129" s="60" t="s">
        <v>8</v>
      </c>
      <c r="C129" s="29"/>
      <c r="D129" s="24">
        <v>450</v>
      </c>
      <c r="E129" s="23">
        <f t="shared" si="2"/>
        <v>4641817.399999997</v>
      </c>
      <c r="F129" s="25" t="s">
        <v>9</v>
      </c>
    </row>
    <row r="130" spans="1:6" ht="16.5" customHeight="1">
      <c r="A130" s="27" t="s">
        <v>199</v>
      </c>
      <c r="B130" s="60" t="s">
        <v>15</v>
      </c>
      <c r="C130" s="29"/>
      <c r="D130" s="35">
        <v>2863</v>
      </c>
      <c r="E130" s="23">
        <f t="shared" si="2"/>
        <v>4638954.399999997</v>
      </c>
      <c r="F130" s="25" t="s">
        <v>11</v>
      </c>
    </row>
    <row r="131" spans="1:6" ht="16.5" customHeight="1">
      <c r="A131" s="27" t="s">
        <v>199</v>
      </c>
      <c r="B131" s="60" t="s">
        <v>8</v>
      </c>
      <c r="C131" s="24"/>
      <c r="D131" s="35">
        <v>50</v>
      </c>
      <c r="E131" s="23">
        <f t="shared" si="2"/>
        <v>4638904.399999997</v>
      </c>
      <c r="F131" s="25" t="s">
        <v>9</v>
      </c>
    </row>
    <row r="132" spans="1:6" ht="16.5" customHeight="1">
      <c r="A132" s="27" t="s">
        <v>199</v>
      </c>
      <c r="B132" s="60" t="s">
        <v>5</v>
      </c>
      <c r="C132" s="24">
        <v>384923.2</v>
      </c>
      <c r="D132" s="35"/>
      <c r="E132" s="23">
        <f t="shared" si="2"/>
        <v>5023827.599999997</v>
      </c>
      <c r="F132" s="25" t="s">
        <v>6</v>
      </c>
    </row>
    <row r="133" spans="1:6" ht="16.5" customHeight="1">
      <c r="A133" s="27" t="s">
        <v>200</v>
      </c>
      <c r="B133" s="60" t="s">
        <v>91</v>
      </c>
      <c r="C133" s="24"/>
      <c r="D133" s="35">
        <v>283579.2</v>
      </c>
      <c r="E133" s="23">
        <f t="shared" si="2"/>
        <v>4740248.399999997</v>
      </c>
      <c r="F133" s="25" t="s">
        <v>202</v>
      </c>
    </row>
    <row r="134" spans="1:6" ht="16.5" customHeight="1">
      <c r="A134" s="27" t="s">
        <v>200</v>
      </c>
      <c r="B134" s="60" t="s">
        <v>8</v>
      </c>
      <c r="C134" s="24"/>
      <c r="D134" s="35">
        <v>141.79</v>
      </c>
      <c r="E134" s="23">
        <f t="shared" si="2"/>
        <v>4740106.609999997</v>
      </c>
      <c r="F134" s="25" t="s">
        <v>9</v>
      </c>
    </row>
    <row r="135" spans="1:6" ht="16.5" customHeight="1">
      <c r="A135" s="27" t="s">
        <v>200</v>
      </c>
      <c r="B135" s="60" t="s">
        <v>201</v>
      </c>
      <c r="C135" s="24">
        <v>2688</v>
      </c>
      <c r="D135" s="35"/>
      <c r="E135" s="23">
        <f t="shared" si="2"/>
        <v>4742794.609999997</v>
      </c>
      <c r="F135" s="25" t="s">
        <v>203</v>
      </c>
    </row>
    <row r="136" spans="1:6" ht="16.5" customHeight="1">
      <c r="A136" s="27" t="s">
        <v>204</v>
      </c>
      <c r="B136" s="60" t="s">
        <v>101</v>
      </c>
      <c r="C136" s="24"/>
      <c r="D136" s="35">
        <v>130842.56</v>
      </c>
      <c r="E136" s="23">
        <f t="shared" si="2"/>
        <v>4611952.049999997</v>
      </c>
      <c r="F136" s="25" t="s">
        <v>205</v>
      </c>
    </row>
    <row r="137" spans="1:6" ht="16.5" customHeight="1">
      <c r="A137" s="27" t="s">
        <v>204</v>
      </c>
      <c r="B137" s="60" t="s">
        <v>8</v>
      </c>
      <c r="C137" s="24"/>
      <c r="D137" s="35">
        <v>115.42</v>
      </c>
      <c r="E137" s="23">
        <f t="shared" si="2"/>
        <v>4611836.629999997</v>
      </c>
      <c r="F137" s="25" t="s">
        <v>9</v>
      </c>
    </row>
    <row r="138" spans="1:6" ht="16.5" customHeight="1">
      <c r="A138" s="27" t="s">
        <v>204</v>
      </c>
      <c r="B138" s="60" t="s">
        <v>69</v>
      </c>
      <c r="C138" s="24"/>
      <c r="D138" s="35">
        <v>74369.84</v>
      </c>
      <c r="E138" s="23">
        <f t="shared" si="2"/>
        <v>4537466.789999997</v>
      </c>
      <c r="F138" s="25" t="s">
        <v>72</v>
      </c>
    </row>
    <row r="139" spans="1:6" ht="16.5" customHeight="1">
      <c r="A139" s="27" t="s">
        <v>206</v>
      </c>
      <c r="B139" s="60" t="s">
        <v>92</v>
      </c>
      <c r="C139" s="24"/>
      <c r="D139" s="35">
        <v>929232</v>
      </c>
      <c r="E139" s="23">
        <f t="shared" si="2"/>
        <v>3608234.7899999972</v>
      </c>
      <c r="F139" s="25" t="s">
        <v>207</v>
      </c>
    </row>
    <row r="140" spans="1:6" ht="16.5" customHeight="1">
      <c r="A140" s="27" t="s">
        <v>206</v>
      </c>
      <c r="B140" s="60" t="s">
        <v>8</v>
      </c>
      <c r="C140" s="24"/>
      <c r="D140" s="35">
        <v>746.92</v>
      </c>
      <c r="E140" s="23">
        <f t="shared" si="2"/>
        <v>3607487.8699999973</v>
      </c>
      <c r="F140" s="25" t="s">
        <v>9</v>
      </c>
    </row>
    <row r="141" spans="1:6" ht="16.5" customHeight="1">
      <c r="A141" s="27" t="s">
        <v>206</v>
      </c>
      <c r="B141" s="60" t="s">
        <v>208</v>
      </c>
      <c r="C141" s="24"/>
      <c r="D141" s="35">
        <v>14560</v>
      </c>
      <c r="E141" s="23">
        <f t="shared" si="2"/>
        <v>3592927.8699999973</v>
      </c>
      <c r="F141" s="25" t="s">
        <v>209</v>
      </c>
    </row>
    <row r="142" spans="1:6" ht="16.5" customHeight="1">
      <c r="A142" s="27" t="s">
        <v>210</v>
      </c>
      <c r="B142" s="60" t="s">
        <v>211</v>
      </c>
      <c r="C142" s="24"/>
      <c r="D142" s="35">
        <v>56643.84</v>
      </c>
      <c r="E142" s="23">
        <f t="shared" si="2"/>
        <v>3536284.0299999975</v>
      </c>
      <c r="F142" s="25" t="s">
        <v>212</v>
      </c>
    </row>
    <row r="143" spans="1:6" ht="16.5" customHeight="1">
      <c r="A143" s="27" t="s">
        <v>210</v>
      </c>
      <c r="B143" s="60" t="s">
        <v>8</v>
      </c>
      <c r="C143" s="24"/>
      <c r="D143" s="35">
        <v>50</v>
      </c>
      <c r="E143" s="23">
        <f t="shared" si="2"/>
        <v>3536234.0299999975</v>
      </c>
      <c r="F143" s="25" t="s">
        <v>9</v>
      </c>
    </row>
    <row r="144" spans="1:6" ht="16.5" customHeight="1">
      <c r="A144" s="27" t="s">
        <v>213</v>
      </c>
      <c r="B144" s="60" t="s">
        <v>8</v>
      </c>
      <c r="C144" s="24"/>
      <c r="D144" s="35">
        <v>50</v>
      </c>
      <c r="E144" s="23">
        <f t="shared" si="2"/>
        <v>3536184.0299999975</v>
      </c>
      <c r="F144" s="25" t="s">
        <v>9</v>
      </c>
    </row>
    <row r="145" spans="1:6" ht="16.5" customHeight="1">
      <c r="A145" s="27" t="s">
        <v>213</v>
      </c>
      <c r="B145" s="60" t="s">
        <v>214</v>
      </c>
      <c r="C145" s="24"/>
      <c r="D145" s="35">
        <v>24000</v>
      </c>
      <c r="E145" s="23">
        <f t="shared" si="2"/>
        <v>3512184.0299999975</v>
      </c>
      <c r="F145" s="25" t="s">
        <v>215</v>
      </c>
    </row>
    <row r="146" spans="1:6" ht="16.5" customHeight="1">
      <c r="A146" s="27" t="s">
        <v>216</v>
      </c>
      <c r="B146" s="60" t="s">
        <v>16</v>
      </c>
      <c r="C146" s="24"/>
      <c r="D146" s="35">
        <v>5690</v>
      </c>
      <c r="E146" s="23">
        <f t="shared" si="2"/>
        <v>3506494.0299999975</v>
      </c>
      <c r="F146" s="25" t="s">
        <v>172</v>
      </c>
    </row>
    <row r="147" spans="1:6" ht="16.5" customHeight="1">
      <c r="A147" s="27" t="s">
        <v>216</v>
      </c>
      <c r="B147" s="60" t="s">
        <v>8</v>
      </c>
      <c r="C147" s="24"/>
      <c r="D147" s="35">
        <v>50</v>
      </c>
      <c r="E147" s="23">
        <f t="shared" si="2"/>
        <v>3506444.0299999975</v>
      </c>
      <c r="F147" s="25" t="s">
        <v>9</v>
      </c>
    </row>
    <row r="148" spans="1:6" ht="16.5" customHeight="1">
      <c r="A148" s="27" t="s">
        <v>217</v>
      </c>
      <c r="B148" s="60" t="s">
        <v>5</v>
      </c>
      <c r="C148" s="24">
        <v>219400.8</v>
      </c>
      <c r="D148" s="35"/>
      <c r="E148" s="23">
        <f t="shared" si="2"/>
        <v>3725844.8299999973</v>
      </c>
      <c r="F148" s="25" t="s">
        <v>6</v>
      </c>
    </row>
    <row r="149" spans="1:6" ht="16.5" customHeight="1">
      <c r="A149" s="27" t="s">
        <v>218</v>
      </c>
      <c r="B149" s="60" t="s">
        <v>31</v>
      </c>
      <c r="C149" s="24"/>
      <c r="D149" s="35">
        <v>249984</v>
      </c>
      <c r="E149" s="23">
        <f t="shared" si="2"/>
        <v>3475860.8299999973</v>
      </c>
      <c r="F149" s="25" t="s">
        <v>219</v>
      </c>
    </row>
    <row r="150" spans="1:6" ht="16.5" customHeight="1">
      <c r="A150" s="27" t="s">
        <v>218</v>
      </c>
      <c r="B150" s="60" t="s">
        <v>168</v>
      </c>
      <c r="C150" s="24">
        <v>7056.82</v>
      </c>
      <c r="D150" s="35"/>
      <c r="E150" s="23">
        <f t="shared" si="2"/>
        <v>3482917.649999997</v>
      </c>
      <c r="F150" s="25" t="s">
        <v>220</v>
      </c>
    </row>
    <row r="151" spans="1:6" ht="16.5" customHeight="1">
      <c r="A151" s="27" t="s">
        <v>218</v>
      </c>
      <c r="B151" s="60" t="s">
        <v>32</v>
      </c>
      <c r="C151" s="24">
        <v>7053.29</v>
      </c>
      <c r="D151" s="35"/>
      <c r="E151" s="23">
        <f t="shared" si="2"/>
        <v>3489970.939999997</v>
      </c>
      <c r="F151" s="25" t="s">
        <v>170</v>
      </c>
    </row>
    <row r="152" spans="1:6" ht="16.5" customHeight="1">
      <c r="A152" s="27" t="s">
        <v>218</v>
      </c>
      <c r="B152" s="60" t="s">
        <v>8</v>
      </c>
      <c r="C152" s="24"/>
      <c r="D152" s="35">
        <v>124.99</v>
      </c>
      <c r="E152" s="23">
        <f t="shared" si="2"/>
        <v>3489845.949999997</v>
      </c>
      <c r="F152" s="25" t="s">
        <v>9</v>
      </c>
    </row>
    <row r="153" spans="1:6" ht="16.5" customHeight="1">
      <c r="A153" s="27" t="s">
        <v>218</v>
      </c>
      <c r="B153" s="60" t="s">
        <v>8</v>
      </c>
      <c r="C153" s="24"/>
      <c r="D153" s="35">
        <v>500</v>
      </c>
      <c r="E153" s="23">
        <f t="shared" si="2"/>
        <v>3489345.949999997</v>
      </c>
      <c r="F153" s="25" t="s">
        <v>9</v>
      </c>
    </row>
    <row r="154" spans="1:6" ht="16.5" customHeight="1">
      <c r="A154" s="27" t="s">
        <v>223</v>
      </c>
      <c r="B154" s="56" t="s">
        <v>8</v>
      </c>
      <c r="C154" s="23">
        <v>893.17</v>
      </c>
      <c r="D154" s="21"/>
      <c r="E154" s="23">
        <f>E153+C154-D154</f>
        <v>3490239.119999997</v>
      </c>
      <c r="F154" s="20" t="s">
        <v>10</v>
      </c>
    </row>
    <row r="155" spans="1:6" ht="16.5" customHeight="1">
      <c r="A155" s="27" t="s">
        <v>223</v>
      </c>
      <c r="B155" s="57" t="s">
        <v>15</v>
      </c>
      <c r="C155" s="24"/>
      <c r="D155" s="24">
        <v>78720</v>
      </c>
      <c r="E155" s="23">
        <f aca="true" t="shared" si="3" ref="E155:E184">E154+C155-D155</f>
        <v>3411519.119999997</v>
      </c>
      <c r="F155" s="25" t="s">
        <v>11</v>
      </c>
    </row>
    <row r="156" spans="1:6" ht="16.5" customHeight="1">
      <c r="A156" s="27" t="s">
        <v>223</v>
      </c>
      <c r="B156" s="58" t="s">
        <v>16</v>
      </c>
      <c r="C156" s="24"/>
      <c r="D156" s="24">
        <v>50084</v>
      </c>
      <c r="E156" s="23">
        <f t="shared" si="3"/>
        <v>3361435.119999997</v>
      </c>
      <c r="F156" s="25" t="s">
        <v>17</v>
      </c>
    </row>
    <row r="157" spans="1:6" ht="16.5" customHeight="1">
      <c r="A157" s="27" t="s">
        <v>223</v>
      </c>
      <c r="B157" s="58" t="s">
        <v>19</v>
      </c>
      <c r="C157" s="24"/>
      <c r="D157" s="24">
        <v>32000</v>
      </c>
      <c r="E157" s="23">
        <f t="shared" si="3"/>
        <v>3329435.119999997</v>
      </c>
      <c r="F157" s="25" t="s">
        <v>17</v>
      </c>
    </row>
    <row r="158" spans="1:6" ht="16.5" customHeight="1">
      <c r="A158" s="27" t="s">
        <v>223</v>
      </c>
      <c r="B158" s="57" t="s">
        <v>36</v>
      </c>
      <c r="C158" s="24"/>
      <c r="D158" s="24">
        <v>30000</v>
      </c>
      <c r="E158" s="23">
        <f t="shared" si="3"/>
        <v>3299435.119999997</v>
      </c>
      <c r="F158" s="25" t="s">
        <v>37</v>
      </c>
    </row>
    <row r="159" spans="1:6" ht="16.5" customHeight="1">
      <c r="A159" s="27" t="s">
        <v>223</v>
      </c>
      <c r="B159" s="57" t="s">
        <v>65</v>
      </c>
      <c r="C159" s="24"/>
      <c r="D159" s="24">
        <v>50000</v>
      </c>
      <c r="E159" s="23">
        <f t="shared" si="3"/>
        <v>3249435.119999997</v>
      </c>
      <c r="F159" s="25" t="s">
        <v>67</v>
      </c>
    </row>
    <row r="160" spans="1:6" ht="16.5" customHeight="1">
      <c r="A160" s="27" t="s">
        <v>223</v>
      </c>
      <c r="B160" s="57" t="s">
        <v>8</v>
      </c>
      <c r="C160" s="24"/>
      <c r="D160" s="24">
        <v>350</v>
      </c>
      <c r="E160" s="23">
        <f t="shared" si="3"/>
        <v>3249085.119999997</v>
      </c>
      <c r="F160" s="25" t="s">
        <v>9</v>
      </c>
    </row>
    <row r="161" spans="1:6" ht="16.5" customHeight="1">
      <c r="A161" s="27" t="s">
        <v>223</v>
      </c>
      <c r="B161" s="57" t="s">
        <v>16</v>
      </c>
      <c r="C161" s="24"/>
      <c r="D161" s="24">
        <v>1980</v>
      </c>
      <c r="E161" s="23">
        <f t="shared" si="3"/>
        <v>3247105.119999997</v>
      </c>
      <c r="F161" s="25" t="s">
        <v>18</v>
      </c>
    </row>
    <row r="162" spans="1:6" ht="16.5" customHeight="1">
      <c r="A162" s="27" t="s">
        <v>223</v>
      </c>
      <c r="B162" s="57" t="s">
        <v>19</v>
      </c>
      <c r="C162" s="24"/>
      <c r="D162" s="24">
        <v>1980</v>
      </c>
      <c r="E162" s="23">
        <f t="shared" si="3"/>
        <v>3245125.119999997</v>
      </c>
      <c r="F162" s="25" t="s">
        <v>18</v>
      </c>
    </row>
    <row r="163" spans="1:6" ht="16.5" customHeight="1">
      <c r="A163" s="27" t="s">
        <v>224</v>
      </c>
      <c r="B163" s="57" t="s">
        <v>22</v>
      </c>
      <c r="C163" s="24">
        <v>11290.92</v>
      </c>
      <c r="D163" s="24"/>
      <c r="E163" s="23">
        <f t="shared" si="3"/>
        <v>3256416.039999997</v>
      </c>
      <c r="F163" s="25" t="s">
        <v>170</v>
      </c>
    </row>
    <row r="164" spans="1:6" ht="16.5" customHeight="1">
      <c r="A164" s="27" t="s">
        <v>225</v>
      </c>
      <c r="B164" s="57" t="s">
        <v>179</v>
      </c>
      <c r="C164" s="24">
        <v>35268</v>
      </c>
      <c r="D164" s="24"/>
      <c r="E164" s="23">
        <f t="shared" si="3"/>
        <v>3291684.039999997</v>
      </c>
      <c r="F164" s="25" t="s">
        <v>227</v>
      </c>
    </row>
    <row r="165" spans="1:6" ht="16.5" customHeight="1">
      <c r="A165" s="27" t="s">
        <v>226</v>
      </c>
      <c r="B165" s="57" t="s">
        <v>69</v>
      </c>
      <c r="C165" s="24"/>
      <c r="D165" s="24">
        <v>30018.13</v>
      </c>
      <c r="E165" s="23">
        <f t="shared" si="3"/>
        <v>3261665.909999997</v>
      </c>
      <c r="F165" s="25" t="s">
        <v>72</v>
      </c>
    </row>
    <row r="166" spans="1:6" ht="16.5" customHeight="1">
      <c r="A166" s="27" t="s">
        <v>226</v>
      </c>
      <c r="B166" s="57" t="s">
        <v>151</v>
      </c>
      <c r="C166" s="24"/>
      <c r="D166" s="24">
        <v>28906.06</v>
      </c>
      <c r="E166" s="23">
        <f t="shared" si="3"/>
        <v>3232759.849999997</v>
      </c>
      <c r="F166" s="25" t="s">
        <v>182</v>
      </c>
    </row>
    <row r="167" spans="1:6" ht="16.5" customHeight="1">
      <c r="A167" s="27" t="s">
        <v>226</v>
      </c>
      <c r="B167" s="58" t="s">
        <v>20</v>
      </c>
      <c r="C167" s="24"/>
      <c r="D167" s="24">
        <v>10399.12</v>
      </c>
      <c r="E167" s="23">
        <f t="shared" si="3"/>
        <v>3222360.7299999967</v>
      </c>
      <c r="F167" s="25" t="s">
        <v>229</v>
      </c>
    </row>
    <row r="168" spans="1:6" ht="16.5" customHeight="1">
      <c r="A168" s="27" t="s">
        <v>226</v>
      </c>
      <c r="B168" s="58" t="s">
        <v>92</v>
      </c>
      <c r="C168" s="24"/>
      <c r="D168" s="24">
        <v>3240</v>
      </c>
      <c r="E168" s="23">
        <f t="shared" si="3"/>
        <v>3219120.7299999967</v>
      </c>
      <c r="F168" s="25" t="s">
        <v>230</v>
      </c>
    </row>
    <row r="169" spans="1:6" ht="16.5" customHeight="1">
      <c r="A169" s="27" t="s">
        <v>226</v>
      </c>
      <c r="B169" s="58" t="s">
        <v>228</v>
      </c>
      <c r="C169" s="24"/>
      <c r="D169" s="24">
        <v>1990.07</v>
      </c>
      <c r="E169" s="23">
        <f t="shared" si="3"/>
        <v>3217130.659999997</v>
      </c>
      <c r="F169" s="25" t="s">
        <v>231</v>
      </c>
    </row>
    <row r="170" spans="1:6" s="1" customFormat="1" ht="18.75" customHeight="1">
      <c r="A170" s="27" t="s">
        <v>226</v>
      </c>
      <c r="B170" s="58" t="s">
        <v>22</v>
      </c>
      <c r="C170" s="24"/>
      <c r="D170" s="24">
        <v>1599</v>
      </c>
      <c r="E170" s="23">
        <f t="shared" si="3"/>
        <v>3215531.659999997</v>
      </c>
      <c r="F170" s="25" t="s">
        <v>21</v>
      </c>
    </row>
    <row r="171" spans="1:6" s="1" customFormat="1" ht="18.75" customHeight="1">
      <c r="A171" s="27" t="s">
        <v>226</v>
      </c>
      <c r="B171" s="58" t="s">
        <v>8</v>
      </c>
      <c r="C171" s="23"/>
      <c r="D171" s="24">
        <v>300</v>
      </c>
      <c r="E171" s="23">
        <f t="shared" si="3"/>
        <v>3215231.659999997</v>
      </c>
      <c r="F171" s="25" t="s">
        <v>9</v>
      </c>
    </row>
    <row r="172" spans="1:6" s="1" customFormat="1" ht="18.75" customHeight="1">
      <c r="A172" s="27" t="s">
        <v>226</v>
      </c>
      <c r="B172" s="58" t="s">
        <v>29</v>
      </c>
      <c r="C172" s="23">
        <v>7053.29</v>
      </c>
      <c r="D172" s="24"/>
      <c r="E172" s="23">
        <f t="shared" si="3"/>
        <v>3222284.949999997</v>
      </c>
      <c r="F172" s="25" t="s">
        <v>185</v>
      </c>
    </row>
    <row r="173" spans="1:6" s="1" customFormat="1" ht="18.75" customHeight="1">
      <c r="A173" s="27" t="s">
        <v>232</v>
      </c>
      <c r="B173" s="58" t="s">
        <v>5</v>
      </c>
      <c r="C173" s="23">
        <v>141385.6</v>
      </c>
      <c r="D173" s="24"/>
      <c r="E173" s="23">
        <f t="shared" si="3"/>
        <v>3363670.549999997</v>
      </c>
      <c r="F173" s="25" t="s">
        <v>6</v>
      </c>
    </row>
    <row r="174" spans="1:6" ht="16.5" customHeight="1">
      <c r="A174" s="27" t="s">
        <v>233</v>
      </c>
      <c r="B174" s="58" t="s">
        <v>168</v>
      </c>
      <c r="C174" s="23">
        <v>7053.79</v>
      </c>
      <c r="D174" s="24"/>
      <c r="E174" s="23">
        <f t="shared" si="3"/>
        <v>3370724.339999997</v>
      </c>
      <c r="F174" s="25" t="s">
        <v>185</v>
      </c>
    </row>
    <row r="175" spans="1:6" ht="16.5" customHeight="1">
      <c r="A175" s="27" t="s">
        <v>234</v>
      </c>
      <c r="B175" s="58" t="s">
        <v>101</v>
      </c>
      <c r="C175" s="24"/>
      <c r="D175" s="24">
        <v>111020.52</v>
      </c>
      <c r="E175" s="23">
        <f t="shared" si="3"/>
        <v>3259703.819999997</v>
      </c>
      <c r="F175" s="25" t="s">
        <v>235</v>
      </c>
    </row>
    <row r="176" spans="1:6" ht="16.5" customHeight="1">
      <c r="A176" s="27" t="s">
        <v>234</v>
      </c>
      <c r="B176" s="58" t="s">
        <v>8</v>
      </c>
      <c r="C176" s="24"/>
      <c r="D176" s="24">
        <v>55.51</v>
      </c>
      <c r="E176" s="23">
        <f t="shared" si="3"/>
        <v>3259648.3099999973</v>
      </c>
      <c r="F176" s="25" t="s">
        <v>9</v>
      </c>
    </row>
    <row r="177" spans="1:6" ht="16.5" customHeight="1">
      <c r="A177" s="27" t="s">
        <v>236</v>
      </c>
      <c r="B177" s="58" t="s">
        <v>237</v>
      </c>
      <c r="C177" s="24">
        <v>10019</v>
      </c>
      <c r="D177" s="24"/>
      <c r="E177" s="23">
        <f t="shared" si="3"/>
        <v>3269667.3099999973</v>
      </c>
      <c r="F177" s="25" t="s">
        <v>238</v>
      </c>
    </row>
    <row r="178" spans="1:6" ht="16.5" customHeight="1">
      <c r="A178" s="27" t="s">
        <v>236</v>
      </c>
      <c r="B178" s="58" t="s">
        <v>29</v>
      </c>
      <c r="C178" s="24">
        <v>7056.82</v>
      </c>
      <c r="D178" s="24"/>
      <c r="E178" s="23">
        <f t="shared" si="3"/>
        <v>3276724.129999997</v>
      </c>
      <c r="F178" s="25" t="s">
        <v>185</v>
      </c>
    </row>
    <row r="179" spans="1:6" ht="16.5" customHeight="1">
      <c r="A179" s="27" t="s">
        <v>239</v>
      </c>
      <c r="B179" s="57" t="s">
        <v>193</v>
      </c>
      <c r="C179" s="24"/>
      <c r="D179" s="24">
        <v>5640</v>
      </c>
      <c r="E179" s="23">
        <f t="shared" si="3"/>
        <v>3271084.129999997</v>
      </c>
      <c r="F179" s="25" t="s">
        <v>240</v>
      </c>
    </row>
    <row r="180" spans="1:6" ht="16.5" customHeight="1">
      <c r="A180" s="27" t="s">
        <v>239</v>
      </c>
      <c r="B180" s="59" t="s">
        <v>8</v>
      </c>
      <c r="C180" s="29"/>
      <c r="D180" s="29">
        <v>50</v>
      </c>
      <c r="E180" s="23">
        <f t="shared" si="3"/>
        <v>3271034.129999997</v>
      </c>
      <c r="F180" s="25" t="s">
        <v>9</v>
      </c>
    </row>
    <row r="181" spans="1:6" ht="16.5" customHeight="1">
      <c r="A181" s="27" t="s">
        <v>239</v>
      </c>
      <c r="B181" s="57" t="s">
        <v>5</v>
      </c>
      <c r="C181" s="29">
        <v>39840.2</v>
      </c>
      <c r="D181" s="24"/>
      <c r="E181" s="23">
        <f t="shared" si="3"/>
        <v>3310874.3299999973</v>
      </c>
      <c r="F181" s="25" t="s">
        <v>6</v>
      </c>
    </row>
    <row r="182" spans="1:6" ht="16.5" customHeight="1">
      <c r="A182" s="27" t="s">
        <v>241</v>
      </c>
      <c r="B182" s="57" t="s">
        <v>31</v>
      </c>
      <c r="C182" s="29"/>
      <c r="D182" s="24">
        <v>241920</v>
      </c>
      <c r="E182" s="23">
        <f t="shared" si="3"/>
        <v>3068954.3299999973</v>
      </c>
      <c r="F182" s="25" t="s">
        <v>242</v>
      </c>
    </row>
    <row r="183" spans="1:6" ht="16.5" customHeight="1">
      <c r="A183" s="27" t="s">
        <v>241</v>
      </c>
      <c r="B183" s="60" t="s">
        <v>8</v>
      </c>
      <c r="C183" s="29"/>
      <c r="D183" s="24">
        <v>500</v>
      </c>
      <c r="E183" s="23">
        <f t="shared" si="3"/>
        <v>3068454.3299999973</v>
      </c>
      <c r="F183" s="25" t="s">
        <v>9</v>
      </c>
    </row>
    <row r="184" spans="1:6" ht="16.5" customHeight="1">
      <c r="A184" s="27" t="s">
        <v>241</v>
      </c>
      <c r="B184" s="60" t="s">
        <v>8</v>
      </c>
      <c r="C184" s="29"/>
      <c r="D184" s="35">
        <v>120.96</v>
      </c>
      <c r="E184" s="23">
        <f t="shared" si="3"/>
        <v>3068333.3699999973</v>
      </c>
      <c r="F184" s="25" t="s">
        <v>9</v>
      </c>
    </row>
    <row r="185" spans="1:6" ht="16.5" customHeight="1">
      <c r="A185" s="27" t="s">
        <v>244</v>
      </c>
      <c r="B185" s="56" t="s">
        <v>8</v>
      </c>
      <c r="C185" s="23">
        <v>673.51</v>
      </c>
      <c r="D185" s="21"/>
      <c r="E185" s="23">
        <f>E184+C185-D185</f>
        <v>3069006.879999997</v>
      </c>
      <c r="F185" s="20" t="s">
        <v>10</v>
      </c>
    </row>
    <row r="186" spans="1:6" ht="16.5" customHeight="1">
      <c r="A186" s="27" t="s">
        <v>244</v>
      </c>
      <c r="B186" s="57" t="s">
        <v>15</v>
      </c>
      <c r="C186" s="24"/>
      <c r="D186" s="24">
        <v>75344</v>
      </c>
      <c r="E186" s="23">
        <f aca="true" t="shared" si="4" ref="E186:E235">E185+C186-D186</f>
        <v>2993662.879999997</v>
      </c>
      <c r="F186" s="25" t="s">
        <v>11</v>
      </c>
    </row>
    <row r="187" spans="1:6" ht="16.5" customHeight="1">
      <c r="A187" s="27" t="s">
        <v>244</v>
      </c>
      <c r="B187" s="58" t="s">
        <v>16</v>
      </c>
      <c r="C187" s="24"/>
      <c r="D187" s="24">
        <v>14633</v>
      </c>
      <c r="E187" s="23">
        <f t="shared" si="4"/>
        <v>2979029.879999997</v>
      </c>
      <c r="F187" s="25" t="s">
        <v>17</v>
      </c>
    </row>
    <row r="188" spans="1:6" ht="16.5" customHeight="1">
      <c r="A188" s="27" t="s">
        <v>244</v>
      </c>
      <c r="B188" s="58" t="s">
        <v>19</v>
      </c>
      <c r="C188" s="24"/>
      <c r="D188" s="24">
        <v>1633</v>
      </c>
      <c r="E188" s="23">
        <f t="shared" si="4"/>
        <v>2977396.879999997</v>
      </c>
      <c r="F188" s="25" t="s">
        <v>17</v>
      </c>
    </row>
    <row r="189" spans="1:6" ht="16.5" customHeight="1">
      <c r="A189" s="27" t="s">
        <v>244</v>
      </c>
      <c r="B189" s="57" t="s">
        <v>36</v>
      </c>
      <c r="C189" s="24"/>
      <c r="D189" s="24">
        <v>30000</v>
      </c>
      <c r="E189" s="23">
        <f t="shared" si="4"/>
        <v>2947396.879999997</v>
      </c>
      <c r="F189" s="25" t="s">
        <v>37</v>
      </c>
    </row>
    <row r="190" spans="1:6" ht="16.5" customHeight="1">
      <c r="A190" s="27" t="s">
        <v>244</v>
      </c>
      <c r="B190" s="57" t="s">
        <v>65</v>
      </c>
      <c r="C190" s="24"/>
      <c r="D190" s="24">
        <v>19633</v>
      </c>
      <c r="E190" s="23">
        <f t="shared" si="4"/>
        <v>2927763.879999997</v>
      </c>
      <c r="F190" s="25" t="s">
        <v>67</v>
      </c>
    </row>
    <row r="191" spans="1:6" ht="16.5" customHeight="1">
      <c r="A191" s="27" t="s">
        <v>244</v>
      </c>
      <c r="B191" s="57" t="s">
        <v>8</v>
      </c>
      <c r="C191" s="24"/>
      <c r="D191" s="24">
        <v>450</v>
      </c>
      <c r="E191" s="23">
        <f t="shared" si="4"/>
        <v>2927313.879999997</v>
      </c>
      <c r="F191" s="25" t="s">
        <v>9</v>
      </c>
    </row>
    <row r="192" spans="1:6" ht="16.5" customHeight="1">
      <c r="A192" s="27" t="s">
        <v>244</v>
      </c>
      <c r="B192" s="57" t="s">
        <v>16</v>
      </c>
      <c r="C192" s="24"/>
      <c r="D192" s="24">
        <v>1980</v>
      </c>
      <c r="E192" s="23">
        <f t="shared" si="4"/>
        <v>2925333.879999997</v>
      </c>
      <c r="F192" s="25" t="s">
        <v>18</v>
      </c>
    </row>
    <row r="193" spans="1:6" ht="16.5" customHeight="1">
      <c r="A193" s="27" t="s">
        <v>244</v>
      </c>
      <c r="B193" s="57" t="s">
        <v>20</v>
      </c>
      <c r="C193" s="24"/>
      <c r="D193" s="24">
        <v>10407.36</v>
      </c>
      <c r="E193" s="23">
        <f>E192+C193-D193</f>
        <v>2914926.519999997</v>
      </c>
      <c r="F193" s="25" t="s">
        <v>245</v>
      </c>
    </row>
    <row r="194" spans="1:6" ht="16.5" customHeight="1">
      <c r="A194" s="27" t="s">
        <v>244</v>
      </c>
      <c r="B194" s="57" t="s">
        <v>33</v>
      </c>
      <c r="C194" s="24"/>
      <c r="D194" s="24">
        <v>21787.98</v>
      </c>
      <c r="E194" s="23">
        <f t="shared" si="4"/>
        <v>2893138.5399999972</v>
      </c>
      <c r="F194" s="25" t="s">
        <v>243</v>
      </c>
    </row>
    <row r="195" spans="1:6" ht="16.5" customHeight="1">
      <c r="A195" s="27" t="s">
        <v>244</v>
      </c>
      <c r="B195" s="57" t="s">
        <v>16</v>
      </c>
      <c r="C195" s="24"/>
      <c r="D195" s="24">
        <v>5723</v>
      </c>
      <c r="E195" s="23">
        <f>E194+C195-D195</f>
        <v>2887415.5399999972</v>
      </c>
      <c r="F195" s="25" t="s">
        <v>246</v>
      </c>
    </row>
    <row r="196" spans="1:6" ht="16.5" customHeight="1">
      <c r="A196" s="27" t="s">
        <v>247</v>
      </c>
      <c r="B196" s="57" t="s">
        <v>139</v>
      </c>
      <c r="C196" s="24">
        <v>35284.11</v>
      </c>
      <c r="D196" s="24"/>
      <c r="E196" s="23">
        <f t="shared" si="4"/>
        <v>2922699.649999997</v>
      </c>
      <c r="F196" s="25" t="s">
        <v>249</v>
      </c>
    </row>
    <row r="197" spans="1:6" ht="16.5" customHeight="1">
      <c r="A197" s="27" t="s">
        <v>247</v>
      </c>
      <c r="B197" s="57" t="s">
        <v>248</v>
      </c>
      <c r="C197" s="24">
        <v>35277</v>
      </c>
      <c r="D197" s="24"/>
      <c r="E197" s="23">
        <f t="shared" si="4"/>
        <v>2957976.649999997</v>
      </c>
      <c r="F197" s="25" t="s">
        <v>249</v>
      </c>
    </row>
    <row r="198" spans="1:6" ht="16.5" customHeight="1">
      <c r="A198" s="27" t="s">
        <v>247</v>
      </c>
      <c r="B198" s="58" t="s">
        <v>139</v>
      </c>
      <c r="C198" s="24">
        <v>35268.93</v>
      </c>
      <c r="D198" s="24"/>
      <c r="E198" s="23">
        <f t="shared" si="4"/>
        <v>2993245.5799999973</v>
      </c>
      <c r="F198" s="25" t="s">
        <v>249</v>
      </c>
    </row>
    <row r="199" spans="1:6" ht="16.5" customHeight="1">
      <c r="A199" s="27" t="s">
        <v>247</v>
      </c>
      <c r="B199" s="58" t="s">
        <v>237</v>
      </c>
      <c r="C199" s="24">
        <v>17344.8</v>
      </c>
      <c r="D199" s="24"/>
      <c r="E199" s="23">
        <f t="shared" si="4"/>
        <v>3010590.379999997</v>
      </c>
      <c r="F199" s="25" t="s">
        <v>238</v>
      </c>
    </row>
    <row r="200" spans="1:6" ht="16.5" customHeight="1">
      <c r="A200" s="27" t="s">
        <v>247</v>
      </c>
      <c r="B200" s="58" t="s">
        <v>22</v>
      </c>
      <c r="C200" s="24">
        <v>11286.06</v>
      </c>
      <c r="D200" s="24"/>
      <c r="E200" s="23">
        <f t="shared" si="4"/>
        <v>3021876.439999997</v>
      </c>
      <c r="F200" s="25" t="s">
        <v>250</v>
      </c>
    </row>
    <row r="201" spans="1:6" ht="16.5" customHeight="1">
      <c r="A201" s="27" t="s">
        <v>251</v>
      </c>
      <c r="B201" s="58" t="s">
        <v>252</v>
      </c>
      <c r="C201" s="24"/>
      <c r="D201" s="24">
        <v>100000</v>
      </c>
      <c r="E201" s="23">
        <f t="shared" si="4"/>
        <v>2921876.439999997</v>
      </c>
      <c r="F201" s="25" t="s">
        <v>253</v>
      </c>
    </row>
    <row r="202" spans="1:6" ht="16.5" customHeight="1">
      <c r="A202" s="27" t="s">
        <v>251</v>
      </c>
      <c r="B202" s="58" t="s">
        <v>8</v>
      </c>
      <c r="C202" s="23"/>
      <c r="D202" s="24">
        <v>150</v>
      </c>
      <c r="E202" s="23">
        <f t="shared" si="4"/>
        <v>2921726.439999997</v>
      </c>
      <c r="F202" s="25" t="s">
        <v>9</v>
      </c>
    </row>
    <row r="203" spans="1:6" ht="16.5" customHeight="1">
      <c r="A203" s="27" t="s">
        <v>251</v>
      </c>
      <c r="B203" s="58" t="s">
        <v>20</v>
      </c>
      <c r="C203" s="23"/>
      <c r="D203" s="24">
        <v>11256.89</v>
      </c>
      <c r="E203" s="23">
        <f t="shared" si="4"/>
        <v>2910469.549999997</v>
      </c>
      <c r="F203" s="25" t="s">
        <v>254</v>
      </c>
    </row>
    <row r="204" spans="1:6" ht="16.5" customHeight="1">
      <c r="A204" s="27" t="s">
        <v>251</v>
      </c>
      <c r="B204" s="58" t="s">
        <v>20</v>
      </c>
      <c r="C204" s="23"/>
      <c r="D204" s="24">
        <v>9611.16</v>
      </c>
      <c r="E204" s="23">
        <f t="shared" si="4"/>
        <v>2900858.389999997</v>
      </c>
      <c r="F204" s="25" t="s">
        <v>255</v>
      </c>
    </row>
    <row r="205" spans="1:6" ht="16.5" customHeight="1">
      <c r="A205" s="27" t="s">
        <v>256</v>
      </c>
      <c r="B205" s="58" t="s">
        <v>257</v>
      </c>
      <c r="C205" s="23"/>
      <c r="D205" s="24">
        <v>28000</v>
      </c>
      <c r="E205" s="23">
        <f t="shared" si="4"/>
        <v>2872858.389999997</v>
      </c>
      <c r="F205" s="25" t="s">
        <v>258</v>
      </c>
    </row>
    <row r="206" spans="1:6" ht="16.5" customHeight="1">
      <c r="A206" s="27" t="s">
        <v>256</v>
      </c>
      <c r="B206" s="58" t="s">
        <v>259</v>
      </c>
      <c r="C206" s="24"/>
      <c r="D206" s="24">
        <v>24000</v>
      </c>
      <c r="E206" s="23">
        <f t="shared" si="4"/>
        <v>2848858.389999997</v>
      </c>
      <c r="F206" s="25" t="s">
        <v>261</v>
      </c>
    </row>
    <row r="207" spans="1:6" ht="16.5" customHeight="1">
      <c r="A207" s="27" t="s">
        <v>256</v>
      </c>
      <c r="B207" s="58" t="s">
        <v>8</v>
      </c>
      <c r="C207" s="24"/>
      <c r="D207" s="24">
        <v>150</v>
      </c>
      <c r="E207" s="23">
        <f t="shared" si="4"/>
        <v>2848708.389999997</v>
      </c>
      <c r="F207" s="25" t="s">
        <v>9</v>
      </c>
    </row>
    <row r="208" spans="1:6" ht="16.5" customHeight="1">
      <c r="A208" s="27" t="s">
        <v>256</v>
      </c>
      <c r="B208" s="58" t="s">
        <v>260</v>
      </c>
      <c r="C208" s="24"/>
      <c r="D208" s="24">
        <v>11760</v>
      </c>
      <c r="E208" s="23">
        <f t="shared" si="4"/>
        <v>2836948.389999997</v>
      </c>
      <c r="F208" s="25" t="s">
        <v>262</v>
      </c>
    </row>
    <row r="209" spans="1:6" ht="16.5" customHeight="1">
      <c r="A209" s="27" t="s">
        <v>263</v>
      </c>
      <c r="B209" s="58" t="s">
        <v>31</v>
      </c>
      <c r="C209" s="24"/>
      <c r="D209" s="24">
        <v>9117.85</v>
      </c>
      <c r="E209" s="23">
        <f t="shared" si="4"/>
        <v>2827830.539999997</v>
      </c>
      <c r="F209" s="25" t="s">
        <v>265</v>
      </c>
    </row>
    <row r="210" spans="1:6" ht="16.5" customHeight="1">
      <c r="A210" s="27" t="s">
        <v>263</v>
      </c>
      <c r="B210" s="57" t="s">
        <v>264</v>
      </c>
      <c r="C210" s="24"/>
      <c r="D210" s="24">
        <v>2040</v>
      </c>
      <c r="E210" s="23">
        <f t="shared" si="4"/>
        <v>2825790.539999997</v>
      </c>
      <c r="F210" s="25" t="s">
        <v>266</v>
      </c>
    </row>
    <row r="211" spans="1:6" ht="16.5" customHeight="1">
      <c r="A211" s="27" t="s">
        <v>263</v>
      </c>
      <c r="B211" s="59" t="s">
        <v>102</v>
      </c>
      <c r="C211" s="29"/>
      <c r="D211" s="29">
        <v>2000</v>
      </c>
      <c r="E211" s="23">
        <f t="shared" si="4"/>
        <v>2823790.539999997</v>
      </c>
      <c r="F211" s="25" t="s">
        <v>267</v>
      </c>
    </row>
    <row r="212" spans="1:6" ht="16.5" customHeight="1">
      <c r="A212" s="27" t="s">
        <v>263</v>
      </c>
      <c r="B212" s="57" t="s">
        <v>22</v>
      </c>
      <c r="C212" s="29"/>
      <c r="D212" s="24">
        <v>1617</v>
      </c>
      <c r="E212" s="23">
        <f t="shared" si="4"/>
        <v>2822173.539999997</v>
      </c>
      <c r="F212" s="25" t="s">
        <v>267</v>
      </c>
    </row>
    <row r="213" spans="1:6" ht="16.5" customHeight="1">
      <c r="A213" s="27" t="s">
        <v>263</v>
      </c>
      <c r="B213" s="57" t="s">
        <v>163</v>
      </c>
      <c r="C213" s="29"/>
      <c r="D213" s="24">
        <v>1115</v>
      </c>
      <c r="E213" s="23">
        <f t="shared" si="4"/>
        <v>2821058.539999997</v>
      </c>
      <c r="F213" s="25" t="s">
        <v>268</v>
      </c>
    </row>
    <row r="214" spans="1:6" ht="16.5" customHeight="1">
      <c r="A214" s="27" t="s">
        <v>263</v>
      </c>
      <c r="B214" s="60" t="s">
        <v>8</v>
      </c>
      <c r="C214" s="29"/>
      <c r="D214" s="24">
        <v>250</v>
      </c>
      <c r="E214" s="23">
        <f t="shared" si="4"/>
        <v>2820808.539999997</v>
      </c>
      <c r="F214" s="25" t="s">
        <v>9</v>
      </c>
    </row>
    <row r="215" spans="1:6" ht="16.5" customHeight="1">
      <c r="A215" s="27" t="s">
        <v>263</v>
      </c>
      <c r="B215" s="60" t="s">
        <v>5</v>
      </c>
      <c r="C215" s="29">
        <v>259267.2</v>
      </c>
      <c r="D215" s="35"/>
      <c r="E215" s="23">
        <f t="shared" si="4"/>
        <v>3080075.739999997</v>
      </c>
      <c r="F215" s="25" t="s">
        <v>6</v>
      </c>
    </row>
    <row r="216" spans="1:6" ht="16.5" customHeight="1">
      <c r="A216" s="27" t="s">
        <v>269</v>
      </c>
      <c r="B216" s="60" t="s">
        <v>270</v>
      </c>
      <c r="C216" s="29">
        <v>7055.59</v>
      </c>
      <c r="D216" s="35"/>
      <c r="E216" s="23">
        <f t="shared" si="4"/>
        <v>3087131.329999997</v>
      </c>
      <c r="F216" s="25" t="s">
        <v>271</v>
      </c>
    </row>
    <row r="217" spans="1:6" ht="16.5" customHeight="1">
      <c r="A217" s="27" t="s">
        <v>272</v>
      </c>
      <c r="B217" s="60" t="s">
        <v>101</v>
      </c>
      <c r="C217" s="29"/>
      <c r="D217" s="35">
        <v>53432.41</v>
      </c>
      <c r="E217" s="23">
        <f t="shared" si="4"/>
        <v>3033698.9199999967</v>
      </c>
      <c r="F217" s="25" t="s">
        <v>275</v>
      </c>
    </row>
    <row r="218" spans="1:6" ht="16.5" customHeight="1">
      <c r="A218" s="27" t="s">
        <v>272</v>
      </c>
      <c r="B218" s="60" t="s">
        <v>273</v>
      </c>
      <c r="C218" s="29"/>
      <c r="D218" s="35">
        <v>12000</v>
      </c>
      <c r="E218" s="23">
        <f t="shared" si="4"/>
        <v>3021698.9199999967</v>
      </c>
      <c r="F218" s="25" t="s">
        <v>276</v>
      </c>
    </row>
    <row r="219" spans="1:6" ht="16.5" customHeight="1">
      <c r="A219" s="27" t="s">
        <v>272</v>
      </c>
      <c r="B219" s="60" t="s">
        <v>33</v>
      </c>
      <c r="C219" s="29"/>
      <c r="D219" s="35">
        <v>7475.55</v>
      </c>
      <c r="E219" s="23">
        <f t="shared" si="4"/>
        <v>3014223.369999997</v>
      </c>
      <c r="F219" s="25" t="s">
        <v>274</v>
      </c>
    </row>
    <row r="220" spans="1:6" ht="16.5" customHeight="1">
      <c r="A220" s="27" t="s">
        <v>272</v>
      </c>
      <c r="B220" s="60" t="s">
        <v>8</v>
      </c>
      <c r="C220" s="29"/>
      <c r="D220" s="35">
        <v>150</v>
      </c>
      <c r="E220" s="23">
        <f t="shared" si="4"/>
        <v>3014073.369999997</v>
      </c>
      <c r="F220" s="25" t="s">
        <v>9</v>
      </c>
    </row>
    <row r="221" spans="1:6" ht="16.5" customHeight="1">
      <c r="A221" s="27" t="s">
        <v>277</v>
      </c>
      <c r="B221" s="60" t="s">
        <v>252</v>
      </c>
      <c r="C221" s="29"/>
      <c r="D221" s="35">
        <v>27950</v>
      </c>
      <c r="E221" s="23">
        <f t="shared" si="4"/>
        <v>2986123.369999997</v>
      </c>
      <c r="F221" s="25" t="s">
        <v>279</v>
      </c>
    </row>
    <row r="222" spans="1:6" ht="16.5" customHeight="1">
      <c r="A222" s="27" t="s">
        <v>277</v>
      </c>
      <c r="B222" s="60" t="s">
        <v>8</v>
      </c>
      <c r="C222" s="29"/>
      <c r="D222" s="35">
        <v>50</v>
      </c>
      <c r="E222" s="23">
        <f t="shared" si="4"/>
        <v>2986073.369999997</v>
      </c>
      <c r="F222" s="25" t="s">
        <v>9</v>
      </c>
    </row>
    <row r="223" spans="1:6" ht="16.5" customHeight="1">
      <c r="A223" s="27" t="s">
        <v>277</v>
      </c>
      <c r="B223" s="60" t="s">
        <v>278</v>
      </c>
      <c r="C223" s="29">
        <v>7053.79</v>
      </c>
      <c r="D223" s="35"/>
      <c r="E223" s="23">
        <f t="shared" si="4"/>
        <v>2993127.159999997</v>
      </c>
      <c r="F223" s="25" t="s">
        <v>280</v>
      </c>
    </row>
    <row r="224" spans="1:6" ht="16.5" customHeight="1">
      <c r="A224" s="27" t="s">
        <v>281</v>
      </c>
      <c r="B224" s="60" t="s">
        <v>139</v>
      </c>
      <c r="C224" s="29">
        <v>35277.963</v>
      </c>
      <c r="D224" s="35"/>
      <c r="E224" s="23">
        <f t="shared" si="4"/>
        <v>3028405.122999997</v>
      </c>
      <c r="F224" s="25" t="s">
        <v>249</v>
      </c>
    </row>
    <row r="225" spans="1:6" ht="16.5" customHeight="1">
      <c r="A225" s="27" t="s">
        <v>281</v>
      </c>
      <c r="B225" s="60" t="s">
        <v>248</v>
      </c>
      <c r="C225" s="29">
        <v>35276.79</v>
      </c>
      <c r="D225" s="35"/>
      <c r="E225" s="23">
        <f t="shared" si="4"/>
        <v>3063681.912999997</v>
      </c>
      <c r="F225" s="25" t="s">
        <v>249</v>
      </c>
    </row>
    <row r="226" spans="1:6" ht="16.5" customHeight="1">
      <c r="A226" s="27" t="s">
        <v>282</v>
      </c>
      <c r="B226" s="60" t="s">
        <v>283</v>
      </c>
      <c r="C226" s="29"/>
      <c r="D226" s="35">
        <v>115980</v>
      </c>
      <c r="E226" s="23">
        <f t="shared" si="4"/>
        <v>2947701.912999997</v>
      </c>
      <c r="F226" s="25" t="s">
        <v>284</v>
      </c>
    </row>
    <row r="227" spans="1:6" ht="16.5" customHeight="1">
      <c r="A227" s="27" t="s">
        <v>282</v>
      </c>
      <c r="B227" s="60" t="s">
        <v>8</v>
      </c>
      <c r="C227" s="29"/>
      <c r="D227" s="35">
        <v>57.99</v>
      </c>
      <c r="E227" s="23">
        <f t="shared" si="4"/>
        <v>2947643.9229999967</v>
      </c>
      <c r="F227" s="25" t="s">
        <v>9</v>
      </c>
    </row>
    <row r="228" spans="1:6" ht="16.5" customHeight="1">
      <c r="A228" s="27" t="s">
        <v>285</v>
      </c>
      <c r="B228" s="60" t="s">
        <v>286</v>
      </c>
      <c r="C228" s="29"/>
      <c r="D228" s="35">
        <v>80476</v>
      </c>
      <c r="E228" s="23">
        <f t="shared" si="4"/>
        <v>2867167.9229999967</v>
      </c>
      <c r="F228" s="25" t="s">
        <v>287</v>
      </c>
    </row>
    <row r="229" spans="1:6" ht="16.5" customHeight="1">
      <c r="A229" s="27" t="s">
        <v>285</v>
      </c>
      <c r="B229" s="60" t="s">
        <v>286</v>
      </c>
      <c r="C229" s="29"/>
      <c r="D229" s="35">
        <v>30680</v>
      </c>
      <c r="E229" s="23">
        <f t="shared" si="4"/>
        <v>2836487.9229999967</v>
      </c>
      <c r="F229" s="25" t="s">
        <v>288</v>
      </c>
    </row>
    <row r="230" spans="1:6" ht="16.5" customHeight="1">
      <c r="A230" s="27" t="s">
        <v>285</v>
      </c>
      <c r="B230" s="60" t="s">
        <v>8</v>
      </c>
      <c r="C230" s="29"/>
      <c r="D230" s="35">
        <v>100</v>
      </c>
      <c r="E230" s="23">
        <f t="shared" si="4"/>
        <v>2836387.9229999967</v>
      </c>
      <c r="F230" s="25" t="s">
        <v>9</v>
      </c>
    </row>
    <row r="231" spans="1:6" ht="16.5" customHeight="1">
      <c r="A231" s="27" t="s">
        <v>289</v>
      </c>
      <c r="B231" s="60" t="s">
        <v>5</v>
      </c>
      <c r="C231" s="29">
        <v>763312.8</v>
      </c>
      <c r="D231" s="35"/>
      <c r="E231" s="23">
        <f t="shared" si="4"/>
        <v>3599700.7229999965</v>
      </c>
      <c r="F231" s="25" t="s">
        <v>6</v>
      </c>
    </row>
    <row r="232" spans="1:6" ht="16.5" customHeight="1">
      <c r="A232" s="27" t="s">
        <v>290</v>
      </c>
      <c r="B232" s="60" t="s">
        <v>31</v>
      </c>
      <c r="C232" s="29"/>
      <c r="D232" s="35">
        <v>249984</v>
      </c>
      <c r="E232" s="23">
        <f t="shared" si="4"/>
        <v>3349716.7229999965</v>
      </c>
      <c r="F232" s="25" t="s">
        <v>293</v>
      </c>
    </row>
    <row r="233" spans="1:6" ht="16.5" customHeight="1">
      <c r="A233" s="27" t="s">
        <v>290</v>
      </c>
      <c r="B233" s="60" t="s">
        <v>291</v>
      </c>
      <c r="C233" s="29"/>
      <c r="D233" s="35">
        <v>5640</v>
      </c>
      <c r="E233" s="23">
        <f t="shared" si="4"/>
        <v>3344076.7229999965</v>
      </c>
      <c r="F233" s="25" t="s">
        <v>292</v>
      </c>
    </row>
    <row r="234" spans="1:6" ht="16.5" customHeight="1">
      <c r="A234" s="27" t="s">
        <v>290</v>
      </c>
      <c r="B234" s="60" t="s">
        <v>8</v>
      </c>
      <c r="C234" s="29"/>
      <c r="D234" s="35">
        <v>174.99</v>
      </c>
      <c r="E234" s="23">
        <f t="shared" si="4"/>
        <v>3343901.7329999963</v>
      </c>
      <c r="F234" s="25" t="s">
        <v>9</v>
      </c>
    </row>
    <row r="235" spans="1:6" ht="16.5" customHeight="1">
      <c r="A235" s="27" t="s">
        <v>294</v>
      </c>
      <c r="B235" s="60" t="s">
        <v>8</v>
      </c>
      <c r="C235" s="29"/>
      <c r="D235" s="35">
        <v>500</v>
      </c>
      <c r="E235" s="23">
        <f t="shared" si="4"/>
        <v>3343401.7329999963</v>
      </c>
      <c r="F235" s="25" t="s">
        <v>9</v>
      </c>
    </row>
    <row r="236" spans="1:6" ht="16.5" customHeight="1">
      <c r="A236" s="27" t="s">
        <v>297</v>
      </c>
      <c r="B236" s="56" t="s">
        <v>8</v>
      </c>
      <c r="C236" s="23">
        <v>643.65</v>
      </c>
      <c r="D236" s="21"/>
      <c r="E236" s="23">
        <f>E235+C236-D236</f>
        <v>3344045.382999996</v>
      </c>
      <c r="F236" s="20" t="s">
        <v>10</v>
      </c>
    </row>
    <row r="237" spans="1:6" ht="16.5" customHeight="1">
      <c r="A237" s="27" t="s">
        <v>297</v>
      </c>
      <c r="B237" s="57" t="s">
        <v>15</v>
      </c>
      <c r="C237" s="24"/>
      <c r="D237" s="24">
        <v>75344</v>
      </c>
      <c r="E237" s="23">
        <f aca="true" t="shared" si="5" ref="E237:E300">E236+C237-D237</f>
        <v>3268701.382999996</v>
      </c>
      <c r="F237" s="25" t="s">
        <v>11</v>
      </c>
    </row>
    <row r="238" spans="1:6" ht="16.5" customHeight="1">
      <c r="A238" s="27" t="s">
        <v>297</v>
      </c>
      <c r="B238" s="58" t="s">
        <v>16</v>
      </c>
      <c r="C238" s="24"/>
      <c r="D238" s="24">
        <v>14633</v>
      </c>
      <c r="E238" s="23">
        <f t="shared" si="5"/>
        <v>3254068.382999996</v>
      </c>
      <c r="F238" s="25" t="s">
        <v>17</v>
      </c>
    </row>
    <row r="239" spans="1:6" ht="16.5" customHeight="1">
      <c r="A239" s="27" t="s">
        <v>297</v>
      </c>
      <c r="B239" s="58" t="s">
        <v>19</v>
      </c>
      <c r="C239" s="24"/>
      <c r="D239" s="24">
        <v>1633</v>
      </c>
      <c r="E239" s="23">
        <f t="shared" si="5"/>
        <v>3252435.382999996</v>
      </c>
      <c r="F239" s="25" t="s">
        <v>17</v>
      </c>
    </row>
    <row r="240" spans="1:6" ht="16.5" customHeight="1">
      <c r="A240" s="27" t="s">
        <v>297</v>
      </c>
      <c r="B240" s="57" t="s">
        <v>36</v>
      </c>
      <c r="C240" s="24"/>
      <c r="D240" s="24">
        <v>30000</v>
      </c>
      <c r="E240" s="23">
        <f t="shared" si="5"/>
        <v>3222435.382999996</v>
      </c>
      <c r="F240" s="25" t="s">
        <v>37</v>
      </c>
    </row>
    <row r="241" spans="1:6" ht="16.5" customHeight="1">
      <c r="A241" s="27" t="s">
        <v>297</v>
      </c>
      <c r="B241" s="57" t="s">
        <v>65</v>
      </c>
      <c r="C241" s="24"/>
      <c r="D241" s="24">
        <v>19633</v>
      </c>
      <c r="E241" s="23">
        <f t="shared" si="5"/>
        <v>3202802.382999996</v>
      </c>
      <c r="F241" s="25" t="s">
        <v>301</v>
      </c>
    </row>
    <row r="242" spans="1:6" ht="16.5" customHeight="1">
      <c r="A242" s="27" t="s">
        <v>297</v>
      </c>
      <c r="B242" s="57" t="s">
        <v>8</v>
      </c>
      <c r="C242" s="24"/>
      <c r="D242" s="24">
        <v>500</v>
      </c>
      <c r="E242" s="23">
        <f t="shared" si="5"/>
        <v>3202302.382999996</v>
      </c>
      <c r="F242" s="25" t="s">
        <v>9</v>
      </c>
    </row>
    <row r="243" spans="1:6" ht="16.5" customHeight="1">
      <c r="A243" s="27" t="s">
        <v>297</v>
      </c>
      <c r="B243" s="57" t="s">
        <v>16</v>
      </c>
      <c r="C243" s="24"/>
      <c r="D243" s="24">
        <v>1980</v>
      </c>
      <c r="E243" s="23">
        <f t="shared" si="5"/>
        <v>3200322.382999996</v>
      </c>
      <c r="F243" s="25" t="s">
        <v>18</v>
      </c>
    </row>
    <row r="244" spans="1:6" ht="16.5" customHeight="1">
      <c r="A244" s="27" t="s">
        <v>297</v>
      </c>
      <c r="B244" s="57" t="s">
        <v>298</v>
      </c>
      <c r="C244" s="24"/>
      <c r="D244" s="24">
        <v>1980</v>
      </c>
      <c r="E244" s="23">
        <f>E243+C244-D244</f>
        <v>3198342.382999996</v>
      </c>
      <c r="F244" s="25" t="s">
        <v>18</v>
      </c>
    </row>
    <row r="245" spans="1:6" ht="16.5" customHeight="1">
      <c r="A245" s="27" t="s">
        <v>297</v>
      </c>
      <c r="B245" s="57" t="s">
        <v>19</v>
      </c>
      <c r="C245" s="24"/>
      <c r="D245" s="24">
        <v>1980</v>
      </c>
      <c r="E245" s="23">
        <f t="shared" si="5"/>
        <v>3196362.382999996</v>
      </c>
      <c r="F245" s="25" t="s">
        <v>18</v>
      </c>
    </row>
    <row r="246" spans="1:6" ht="16.5" customHeight="1">
      <c r="A246" s="27" t="s">
        <v>297</v>
      </c>
      <c r="B246" s="57" t="s">
        <v>20</v>
      </c>
      <c r="C246" s="24"/>
      <c r="D246" s="24">
        <v>10406.34</v>
      </c>
      <c r="E246" s="23">
        <f t="shared" si="5"/>
        <v>3185956.0429999963</v>
      </c>
      <c r="F246" s="25" t="s">
        <v>354</v>
      </c>
    </row>
    <row r="247" spans="1:6" ht="16.5" customHeight="1">
      <c r="A247" s="27" t="s">
        <v>297</v>
      </c>
      <c r="B247" s="57" t="s">
        <v>299</v>
      </c>
      <c r="C247" s="24"/>
      <c r="D247" s="24">
        <v>11748</v>
      </c>
      <c r="E247" s="23">
        <f t="shared" si="5"/>
        <v>3174208.0429999963</v>
      </c>
      <c r="F247" s="25" t="s">
        <v>355</v>
      </c>
    </row>
    <row r="248" spans="1:6" ht="16.5" customHeight="1">
      <c r="A248" s="27" t="s">
        <v>297</v>
      </c>
      <c r="B248" s="58" t="s">
        <v>22</v>
      </c>
      <c r="C248" s="24">
        <v>11288.95</v>
      </c>
      <c r="D248" s="24"/>
      <c r="E248" s="23">
        <f t="shared" si="5"/>
        <v>3185496.9929999965</v>
      </c>
      <c r="F248" s="25" t="s">
        <v>249</v>
      </c>
    </row>
    <row r="249" spans="1:6" ht="16.5" customHeight="1">
      <c r="A249" s="27" t="s">
        <v>302</v>
      </c>
      <c r="B249" s="58" t="s">
        <v>303</v>
      </c>
      <c r="C249" s="24"/>
      <c r="D249" s="24">
        <v>28926.6</v>
      </c>
      <c r="E249" s="23">
        <f t="shared" si="5"/>
        <v>3156570.3929999964</v>
      </c>
      <c r="F249" s="25" t="s">
        <v>305</v>
      </c>
    </row>
    <row r="250" spans="1:6" ht="16.5" customHeight="1">
      <c r="A250" s="27" t="s">
        <v>302</v>
      </c>
      <c r="B250" s="58" t="s">
        <v>273</v>
      </c>
      <c r="C250" s="24"/>
      <c r="D250" s="24">
        <v>12000</v>
      </c>
      <c r="E250" s="23">
        <f t="shared" si="5"/>
        <v>3144570.3929999964</v>
      </c>
      <c r="F250" s="25" t="s">
        <v>276</v>
      </c>
    </row>
    <row r="251" spans="1:6" ht="16.5" customHeight="1">
      <c r="A251" s="27" t="s">
        <v>302</v>
      </c>
      <c r="B251" s="58" t="s">
        <v>260</v>
      </c>
      <c r="C251" s="24"/>
      <c r="D251" s="24">
        <v>11760</v>
      </c>
      <c r="E251" s="23">
        <f t="shared" si="5"/>
        <v>3132810.3929999964</v>
      </c>
      <c r="F251" s="25" t="s">
        <v>306</v>
      </c>
    </row>
    <row r="252" spans="1:6" ht="16.5" customHeight="1">
      <c r="A252" s="27" t="s">
        <v>302</v>
      </c>
      <c r="B252" s="58" t="s">
        <v>304</v>
      </c>
      <c r="C252" s="23"/>
      <c r="D252" s="24">
        <v>7151.5</v>
      </c>
      <c r="E252" s="23">
        <f t="shared" si="5"/>
        <v>3125658.8929999964</v>
      </c>
      <c r="F252" s="25" t="s">
        <v>307</v>
      </c>
    </row>
    <row r="253" spans="1:6" ht="16.5" customHeight="1">
      <c r="A253" s="27" t="s">
        <v>302</v>
      </c>
      <c r="B253" s="58" t="s">
        <v>194</v>
      </c>
      <c r="C253" s="23"/>
      <c r="D253" s="24">
        <v>2040</v>
      </c>
      <c r="E253" s="23">
        <f t="shared" si="5"/>
        <v>3123618.8929999964</v>
      </c>
      <c r="F253" s="25" t="s">
        <v>308</v>
      </c>
    </row>
    <row r="254" spans="1:6" ht="16.5" customHeight="1">
      <c r="A254" s="27" t="s">
        <v>302</v>
      </c>
      <c r="B254" s="58" t="s">
        <v>8</v>
      </c>
      <c r="C254" s="23"/>
      <c r="D254" s="24">
        <v>250</v>
      </c>
      <c r="E254" s="23">
        <f t="shared" si="5"/>
        <v>3123368.8929999964</v>
      </c>
      <c r="F254" s="25" t="s">
        <v>9</v>
      </c>
    </row>
    <row r="255" spans="1:6" ht="16.5" customHeight="1">
      <c r="A255" s="27" t="s">
        <v>309</v>
      </c>
      <c r="B255" s="58" t="s">
        <v>19</v>
      </c>
      <c r="C255" s="23"/>
      <c r="D255" s="24">
        <v>86646</v>
      </c>
      <c r="E255" s="23">
        <f t="shared" si="5"/>
        <v>3036722.8929999964</v>
      </c>
      <c r="F255" s="25" t="s">
        <v>311</v>
      </c>
    </row>
    <row r="256" spans="1:6" ht="16.5" customHeight="1">
      <c r="A256" s="27" t="s">
        <v>309</v>
      </c>
      <c r="B256" s="58" t="s">
        <v>304</v>
      </c>
      <c r="C256" s="24"/>
      <c r="D256" s="24">
        <v>3500</v>
      </c>
      <c r="E256" s="23">
        <f t="shared" si="5"/>
        <v>3033222.8929999964</v>
      </c>
      <c r="F256" s="25" t="s">
        <v>310</v>
      </c>
    </row>
    <row r="257" spans="1:6" ht="16.5" customHeight="1">
      <c r="A257" s="27" t="s">
        <v>309</v>
      </c>
      <c r="B257" s="58" t="s">
        <v>8</v>
      </c>
      <c r="C257" s="24"/>
      <c r="D257" s="24">
        <v>100</v>
      </c>
      <c r="E257" s="23">
        <f t="shared" si="5"/>
        <v>3033122.8929999964</v>
      </c>
      <c r="F257" s="25" t="s">
        <v>9</v>
      </c>
    </row>
    <row r="258" spans="1:6" ht="16.5" customHeight="1">
      <c r="A258" s="27" t="s">
        <v>312</v>
      </c>
      <c r="B258" s="58" t="s">
        <v>304</v>
      </c>
      <c r="C258" s="24"/>
      <c r="D258" s="24">
        <v>3130</v>
      </c>
      <c r="E258" s="23">
        <f t="shared" si="5"/>
        <v>3029992.8929999964</v>
      </c>
      <c r="F258" s="25" t="s">
        <v>313</v>
      </c>
    </row>
    <row r="259" spans="1:6" ht="16.5" customHeight="1">
      <c r="A259" s="27" t="s">
        <v>312</v>
      </c>
      <c r="B259" s="58" t="s">
        <v>22</v>
      </c>
      <c r="C259" s="24"/>
      <c r="D259" s="24">
        <v>1599</v>
      </c>
      <c r="E259" s="23">
        <f t="shared" si="5"/>
        <v>3028393.8929999964</v>
      </c>
      <c r="F259" s="25" t="s">
        <v>267</v>
      </c>
    </row>
    <row r="260" spans="1:6" ht="16.5" customHeight="1">
      <c r="A260" s="27" t="s">
        <v>312</v>
      </c>
      <c r="B260" s="57" t="s">
        <v>8</v>
      </c>
      <c r="C260" s="24"/>
      <c r="D260" s="24">
        <v>100</v>
      </c>
      <c r="E260" s="23">
        <f t="shared" si="5"/>
        <v>3028293.8929999964</v>
      </c>
      <c r="F260" s="25" t="s">
        <v>9</v>
      </c>
    </row>
    <row r="261" spans="1:6" ht="16.5" customHeight="1">
      <c r="A261" s="27" t="s">
        <v>316</v>
      </c>
      <c r="B261" s="59" t="s">
        <v>314</v>
      </c>
      <c r="C261" s="29"/>
      <c r="D261" s="29">
        <v>18720</v>
      </c>
      <c r="E261" s="23">
        <f t="shared" si="5"/>
        <v>3009573.8929999964</v>
      </c>
      <c r="F261" s="25" t="s">
        <v>315</v>
      </c>
    </row>
    <row r="262" spans="1:6" ht="16.5" customHeight="1">
      <c r="A262" s="27" t="s">
        <v>316</v>
      </c>
      <c r="B262" s="57" t="s">
        <v>8</v>
      </c>
      <c r="C262" s="29"/>
      <c r="D262" s="24">
        <v>50</v>
      </c>
      <c r="E262" s="23">
        <f t="shared" si="5"/>
        <v>3009523.8929999964</v>
      </c>
      <c r="F262" s="25" t="s">
        <v>9</v>
      </c>
    </row>
    <row r="263" spans="1:6" ht="16.5" customHeight="1">
      <c r="A263" s="27" t="s">
        <v>317</v>
      </c>
      <c r="B263" s="57" t="s">
        <v>252</v>
      </c>
      <c r="C263" s="29"/>
      <c r="D263" s="24">
        <v>626924.16</v>
      </c>
      <c r="E263" s="23">
        <f t="shared" si="5"/>
        <v>2382599.7329999963</v>
      </c>
      <c r="F263" s="25" t="s">
        <v>320</v>
      </c>
    </row>
    <row r="264" spans="1:6" ht="16.5" customHeight="1">
      <c r="A264" s="27" t="s">
        <v>317</v>
      </c>
      <c r="B264" s="60" t="s">
        <v>318</v>
      </c>
      <c r="C264" s="29"/>
      <c r="D264" s="24">
        <v>34999.2</v>
      </c>
      <c r="E264" s="23">
        <f t="shared" si="5"/>
        <v>2347600.532999996</v>
      </c>
      <c r="F264" s="25" t="s">
        <v>321</v>
      </c>
    </row>
    <row r="265" spans="1:6" ht="16.5" customHeight="1">
      <c r="A265" s="27" t="s">
        <v>317</v>
      </c>
      <c r="B265" s="60" t="s">
        <v>19</v>
      </c>
      <c r="C265" s="29"/>
      <c r="D265" s="35">
        <v>10000</v>
      </c>
      <c r="E265" s="23">
        <f t="shared" si="5"/>
        <v>2337600.532999996</v>
      </c>
      <c r="F265" s="25" t="s">
        <v>322</v>
      </c>
    </row>
    <row r="266" spans="1:6" ht="16.5" customHeight="1">
      <c r="A266" s="27" t="s">
        <v>317</v>
      </c>
      <c r="B266" s="60" t="s">
        <v>15</v>
      </c>
      <c r="C266" s="29"/>
      <c r="D266" s="35">
        <v>2000</v>
      </c>
      <c r="E266" s="23">
        <f t="shared" si="5"/>
        <v>2335600.532999996</v>
      </c>
      <c r="F266" s="25" t="s">
        <v>11</v>
      </c>
    </row>
    <row r="267" spans="1:6" ht="16.5" customHeight="1">
      <c r="A267" s="27" t="s">
        <v>317</v>
      </c>
      <c r="B267" s="60" t="s">
        <v>8</v>
      </c>
      <c r="C267" s="29"/>
      <c r="D267" s="35">
        <v>620.19</v>
      </c>
      <c r="E267" s="23">
        <f t="shared" si="5"/>
        <v>2334980.342999996</v>
      </c>
      <c r="F267" s="25" t="s">
        <v>9</v>
      </c>
    </row>
    <row r="268" spans="1:6" ht="16.5" customHeight="1">
      <c r="A268" s="27" t="s">
        <v>317</v>
      </c>
      <c r="B268" s="60" t="s">
        <v>5</v>
      </c>
      <c r="C268" s="29">
        <v>399929.6</v>
      </c>
      <c r="D268" s="35"/>
      <c r="E268" s="23">
        <f t="shared" si="5"/>
        <v>2734909.9429999962</v>
      </c>
      <c r="F268" s="25" t="s">
        <v>6</v>
      </c>
    </row>
    <row r="269" spans="1:6" ht="16.5" customHeight="1">
      <c r="A269" s="27" t="s">
        <v>317</v>
      </c>
      <c r="B269" s="60" t="s">
        <v>319</v>
      </c>
      <c r="C269" s="29">
        <v>7056.82</v>
      </c>
      <c r="D269" s="35"/>
      <c r="E269" s="23">
        <f t="shared" si="5"/>
        <v>2741966.762999996</v>
      </c>
      <c r="F269" s="25" t="s">
        <v>87</v>
      </c>
    </row>
    <row r="270" spans="1:6" ht="16.5" customHeight="1">
      <c r="A270" s="27" t="s">
        <v>317</v>
      </c>
      <c r="B270" s="60" t="s">
        <v>319</v>
      </c>
      <c r="C270" s="29">
        <v>7055.59</v>
      </c>
      <c r="D270" s="35"/>
      <c r="E270" s="23">
        <f t="shared" si="5"/>
        <v>2749022.352999996</v>
      </c>
      <c r="F270" s="25" t="s">
        <v>87</v>
      </c>
    </row>
    <row r="271" spans="1:6" ht="16.5" customHeight="1">
      <c r="A271" s="27" t="s">
        <v>317</v>
      </c>
      <c r="B271" s="60" t="s">
        <v>319</v>
      </c>
      <c r="C271" s="29">
        <v>7053.79</v>
      </c>
      <c r="D271" s="35"/>
      <c r="E271" s="23">
        <f t="shared" si="5"/>
        <v>2756076.142999996</v>
      </c>
      <c r="F271" s="25" t="s">
        <v>87</v>
      </c>
    </row>
    <row r="272" spans="1:6" ht="16.5" customHeight="1">
      <c r="A272" s="27" t="s">
        <v>323</v>
      </c>
      <c r="B272" s="60" t="s">
        <v>8</v>
      </c>
      <c r="C272" s="29"/>
      <c r="D272" s="35">
        <v>100</v>
      </c>
      <c r="E272" s="23">
        <f t="shared" si="5"/>
        <v>2755976.142999996</v>
      </c>
      <c r="F272" s="25" t="s">
        <v>9</v>
      </c>
    </row>
    <row r="273" spans="1:6" ht="16.5" customHeight="1">
      <c r="A273" s="27" t="s">
        <v>323</v>
      </c>
      <c r="B273" s="60" t="s">
        <v>252</v>
      </c>
      <c r="C273" s="29"/>
      <c r="D273" s="35">
        <v>8000</v>
      </c>
      <c r="E273" s="23">
        <f t="shared" si="5"/>
        <v>2747976.142999996</v>
      </c>
      <c r="F273" s="25" t="s">
        <v>324</v>
      </c>
    </row>
    <row r="274" spans="1:6" ht="16.5" customHeight="1">
      <c r="A274" s="27" t="s">
        <v>323</v>
      </c>
      <c r="B274" s="60" t="s">
        <v>31</v>
      </c>
      <c r="C274" s="29"/>
      <c r="D274" s="35">
        <v>9117.85</v>
      </c>
      <c r="E274" s="23">
        <f t="shared" si="5"/>
        <v>2738858.292999996</v>
      </c>
      <c r="F274" s="25" t="s">
        <v>265</v>
      </c>
    </row>
    <row r="275" spans="1:6" ht="16.5" customHeight="1">
      <c r="A275" s="27" t="s">
        <v>323</v>
      </c>
      <c r="B275" s="60" t="s">
        <v>248</v>
      </c>
      <c r="C275" s="29">
        <v>42334.99</v>
      </c>
      <c r="D275" s="35"/>
      <c r="E275" s="23">
        <f t="shared" si="5"/>
        <v>2781193.282999996</v>
      </c>
      <c r="F275" s="25" t="s">
        <v>249</v>
      </c>
    </row>
    <row r="276" spans="1:6" ht="16.5" customHeight="1">
      <c r="A276" s="27" t="s">
        <v>325</v>
      </c>
      <c r="B276" s="60" t="s">
        <v>326</v>
      </c>
      <c r="C276" s="29"/>
      <c r="D276" s="35">
        <v>20549.11</v>
      </c>
      <c r="E276" s="23">
        <f t="shared" si="5"/>
        <v>2760644.172999996</v>
      </c>
      <c r="F276" s="25" t="s">
        <v>328</v>
      </c>
    </row>
    <row r="277" spans="1:6" ht="16.5" customHeight="1">
      <c r="A277" s="27" t="s">
        <v>325</v>
      </c>
      <c r="B277" s="60" t="s">
        <v>327</v>
      </c>
      <c r="C277" s="29"/>
      <c r="D277" s="35">
        <v>3667.21</v>
      </c>
      <c r="E277" s="23">
        <f t="shared" si="5"/>
        <v>2756976.9629999963</v>
      </c>
      <c r="F277" s="25" t="s">
        <v>329</v>
      </c>
    </row>
    <row r="278" spans="1:6" ht="16.5" customHeight="1">
      <c r="A278" s="27" t="s">
        <v>325</v>
      </c>
      <c r="B278" s="60" t="s">
        <v>327</v>
      </c>
      <c r="C278" s="29"/>
      <c r="D278" s="35">
        <v>1466.88</v>
      </c>
      <c r="E278" s="23">
        <f t="shared" si="5"/>
        <v>2755510.0829999964</v>
      </c>
      <c r="F278" s="25" t="s">
        <v>329</v>
      </c>
    </row>
    <row r="279" spans="1:6" ht="16.5" customHeight="1">
      <c r="A279" s="27" t="s">
        <v>325</v>
      </c>
      <c r="B279" s="60" t="s">
        <v>8</v>
      </c>
      <c r="C279" s="29"/>
      <c r="D279" s="35">
        <v>150</v>
      </c>
      <c r="E279" s="23">
        <f t="shared" si="5"/>
        <v>2755360.0829999964</v>
      </c>
      <c r="F279" s="25" t="s">
        <v>9</v>
      </c>
    </row>
    <row r="280" spans="1:6" ht="16.5" customHeight="1">
      <c r="A280" s="27" t="s">
        <v>330</v>
      </c>
      <c r="B280" s="60" t="s">
        <v>16</v>
      </c>
      <c r="C280" s="29"/>
      <c r="D280" s="35">
        <v>6845</v>
      </c>
      <c r="E280" s="23">
        <f t="shared" si="5"/>
        <v>2748515.0829999964</v>
      </c>
      <c r="F280" s="25" t="s">
        <v>331</v>
      </c>
    </row>
    <row r="281" spans="1:6" ht="16.5" customHeight="1">
      <c r="A281" s="27" t="s">
        <v>330</v>
      </c>
      <c r="B281" s="60" t="s">
        <v>8</v>
      </c>
      <c r="C281" s="29"/>
      <c r="D281" s="35">
        <v>50</v>
      </c>
      <c r="E281" s="23">
        <f t="shared" si="5"/>
        <v>2748465.0829999964</v>
      </c>
      <c r="F281" s="25" t="s">
        <v>9</v>
      </c>
    </row>
    <row r="282" spans="1:6" ht="16.5" customHeight="1">
      <c r="A282" s="27" t="s">
        <v>332</v>
      </c>
      <c r="B282" s="60" t="s">
        <v>333</v>
      </c>
      <c r="C282" s="29"/>
      <c r="D282" s="35">
        <v>657237.87</v>
      </c>
      <c r="E282" s="23">
        <f t="shared" si="5"/>
        <v>2091227.2129999963</v>
      </c>
      <c r="F282" s="25" t="s">
        <v>72</v>
      </c>
    </row>
    <row r="283" spans="1:6" ht="16.5" customHeight="1">
      <c r="A283" s="27" t="s">
        <v>332</v>
      </c>
      <c r="B283" s="60" t="s">
        <v>101</v>
      </c>
      <c r="C283" s="29"/>
      <c r="D283" s="35">
        <v>106557.91</v>
      </c>
      <c r="E283" s="23">
        <f t="shared" si="5"/>
        <v>1984669.3029999963</v>
      </c>
      <c r="F283" s="25" t="s">
        <v>334</v>
      </c>
    </row>
    <row r="284" spans="1:6" ht="16.5" customHeight="1">
      <c r="A284" s="27" t="s">
        <v>332</v>
      </c>
      <c r="B284" s="60" t="s">
        <v>20</v>
      </c>
      <c r="C284" s="29"/>
      <c r="D284" s="35">
        <v>5230.09</v>
      </c>
      <c r="E284" s="23">
        <f t="shared" si="5"/>
        <v>1979439.2129999963</v>
      </c>
      <c r="F284" s="25" t="s">
        <v>335</v>
      </c>
    </row>
    <row r="285" spans="1:6" ht="16.5" customHeight="1">
      <c r="A285" s="27" t="s">
        <v>332</v>
      </c>
      <c r="B285" s="60" t="s">
        <v>8</v>
      </c>
      <c r="C285" s="29"/>
      <c r="D285" s="35">
        <v>596.21</v>
      </c>
      <c r="E285" s="23">
        <f t="shared" si="5"/>
        <v>1978843.0029999963</v>
      </c>
      <c r="F285" s="25" t="s">
        <v>9</v>
      </c>
    </row>
    <row r="286" spans="1:6" ht="16.5" customHeight="1">
      <c r="A286" s="27" t="s">
        <v>332</v>
      </c>
      <c r="B286" s="60" t="s">
        <v>139</v>
      </c>
      <c r="C286" s="29">
        <v>35279.16</v>
      </c>
      <c r="D286" s="35"/>
      <c r="E286" s="23">
        <f t="shared" si="5"/>
        <v>2014122.1629999962</v>
      </c>
      <c r="F286" s="25" t="s">
        <v>87</v>
      </c>
    </row>
    <row r="287" spans="1:6" ht="16.5" customHeight="1">
      <c r="A287" s="27" t="s">
        <v>332</v>
      </c>
      <c r="B287" s="60" t="s">
        <v>86</v>
      </c>
      <c r="C287" s="29">
        <v>7055.83</v>
      </c>
      <c r="D287" s="35"/>
      <c r="E287" s="23">
        <f t="shared" si="5"/>
        <v>2021177.9929999963</v>
      </c>
      <c r="F287" s="25" t="s">
        <v>87</v>
      </c>
    </row>
    <row r="288" spans="1:6" ht="16.5" customHeight="1">
      <c r="A288" s="27" t="s">
        <v>336</v>
      </c>
      <c r="B288" s="60" t="s">
        <v>193</v>
      </c>
      <c r="C288" s="29"/>
      <c r="D288" s="35">
        <v>5640</v>
      </c>
      <c r="E288" s="23">
        <f t="shared" si="5"/>
        <v>2015537.9929999963</v>
      </c>
      <c r="F288" s="25" t="s">
        <v>292</v>
      </c>
    </row>
    <row r="289" spans="1:6" ht="16.5" customHeight="1">
      <c r="A289" s="27" t="s">
        <v>336</v>
      </c>
      <c r="B289" s="60" t="s">
        <v>8</v>
      </c>
      <c r="C289" s="29"/>
      <c r="D289" s="35">
        <v>50</v>
      </c>
      <c r="E289" s="23">
        <f t="shared" si="5"/>
        <v>2015487.9929999963</v>
      </c>
      <c r="F289" s="25" t="s">
        <v>9</v>
      </c>
    </row>
    <row r="290" spans="1:6" ht="16.5" customHeight="1">
      <c r="A290" s="27" t="s">
        <v>337</v>
      </c>
      <c r="B290" s="60" t="s">
        <v>318</v>
      </c>
      <c r="C290" s="29"/>
      <c r="D290" s="35">
        <v>474174</v>
      </c>
      <c r="E290" s="23">
        <f t="shared" si="5"/>
        <v>1541313.9929999963</v>
      </c>
      <c r="F290" s="25" t="s">
        <v>340</v>
      </c>
    </row>
    <row r="291" spans="1:6" ht="16.5" customHeight="1">
      <c r="A291" s="27" t="s">
        <v>337</v>
      </c>
      <c r="B291" s="60" t="s">
        <v>31</v>
      </c>
      <c r="C291" s="29"/>
      <c r="D291" s="35">
        <v>241920</v>
      </c>
      <c r="E291" s="23">
        <f t="shared" si="5"/>
        <v>1299393.9929999963</v>
      </c>
      <c r="F291" s="25" t="s">
        <v>341</v>
      </c>
    </row>
    <row r="292" spans="1:6" ht="16.5" customHeight="1">
      <c r="A292" s="27" t="s">
        <v>337</v>
      </c>
      <c r="B292" s="60" t="s">
        <v>338</v>
      </c>
      <c r="C292" s="29"/>
      <c r="D292" s="35">
        <v>27216</v>
      </c>
      <c r="E292" s="23">
        <f t="shared" si="5"/>
        <v>1272177.9929999963</v>
      </c>
      <c r="F292" s="25" t="s">
        <v>342</v>
      </c>
    </row>
    <row r="293" spans="1:6" ht="16.5" customHeight="1">
      <c r="A293" s="27" t="s">
        <v>337</v>
      </c>
      <c r="B293" s="60" t="s">
        <v>339</v>
      </c>
      <c r="C293" s="29"/>
      <c r="D293" s="35">
        <v>5190</v>
      </c>
      <c r="E293" s="23">
        <f t="shared" si="5"/>
        <v>1266987.9929999963</v>
      </c>
      <c r="F293" s="25" t="s">
        <v>343</v>
      </c>
    </row>
    <row r="294" spans="1:6" ht="16.5" customHeight="1">
      <c r="A294" s="27" t="s">
        <v>337</v>
      </c>
      <c r="B294" s="60" t="s">
        <v>194</v>
      </c>
      <c r="C294" s="29"/>
      <c r="D294" s="35">
        <v>2040</v>
      </c>
      <c r="E294" s="23">
        <f t="shared" si="5"/>
        <v>1264947.9929999963</v>
      </c>
      <c r="F294" s="25" t="s">
        <v>344</v>
      </c>
    </row>
    <row r="295" spans="1:6" ht="16.5" customHeight="1">
      <c r="A295" s="27" t="s">
        <v>337</v>
      </c>
      <c r="B295" s="60" t="s">
        <v>163</v>
      </c>
      <c r="C295" s="29"/>
      <c r="D295" s="35">
        <v>1504.99</v>
      </c>
      <c r="E295" s="23">
        <f t="shared" si="5"/>
        <v>1263443.0029999963</v>
      </c>
      <c r="F295" s="25" t="s">
        <v>345</v>
      </c>
    </row>
    <row r="296" spans="1:6" ht="16.5" customHeight="1">
      <c r="A296" s="27" t="s">
        <v>337</v>
      </c>
      <c r="B296" s="60" t="s">
        <v>8</v>
      </c>
      <c r="C296" s="29"/>
      <c r="D296" s="35">
        <v>676.59</v>
      </c>
      <c r="E296" s="23">
        <f t="shared" si="5"/>
        <v>1262766.4129999962</v>
      </c>
      <c r="F296" s="25" t="s">
        <v>9</v>
      </c>
    </row>
    <row r="297" spans="1:6" ht="16.5" customHeight="1">
      <c r="A297" s="27" t="s">
        <v>337</v>
      </c>
      <c r="B297" s="60" t="s">
        <v>5</v>
      </c>
      <c r="C297" s="29">
        <v>374527.2</v>
      </c>
      <c r="D297" s="35"/>
      <c r="E297" s="23">
        <f t="shared" si="5"/>
        <v>1637293.6129999962</v>
      </c>
      <c r="F297" s="25" t="s">
        <v>6</v>
      </c>
    </row>
    <row r="298" spans="1:6" ht="16.5" customHeight="1">
      <c r="A298" s="27" t="s">
        <v>337</v>
      </c>
      <c r="B298" s="60" t="s">
        <v>278</v>
      </c>
      <c r="C298" s="29">
        <v>7055.59</v>
      </c>
      <c r="D298" s="35"/>
      <c r="E298" s="23">
        <f t="shared" si="5"/>
        <v>1644349.2029999963</v>
      </c>
      <c r="F298" s="25" t="s">
        <v>87</v>
      </c>
    </row>
    <row r="299" spans="1:6" ht="16.5" customHeight="1">
      <c r="A299" s="27" t="s">
        <v>346</v>
      </c>
      <c r="B299" s="60" t="s">
        <v>347</v>
      </c>
      <c r="C299" s="29"/>
      <c r="D299" s="35">
        <v>1790.1</v>
      </c>
      <c r="E299" s="23">
        <f t="shared" si="5"/>
        <v>1642559.1029999962</v>
      </c>
      <c r="F299" s="25" t="s">
        <v>348</v>
      </c>
    </row>
    <row r="300" spans="1:6" ht="16.5" customHeight="1">
      <c r="A300" s="27" t="s">
        <v>346</v>
      </c>
      <c r="B300" s="60" t="s">
        <v>8</v>
      </c>
      <c r="C300" s="29"/>
      <c r="D300" s="35">
        <v>50</v>
      </c>
      <c r="E300" s="23">
        <f t="shared" si="5"/>
        <v>1642509.1029999962</v>
      </c>
      <c r="F300" s="25" t="s">
        <v>9</v>
      </c>
    </row>
    <row r="301" spans="1:6" ht="16.5" customHeight="1">
      <c r="A301" s="27" t="s">
        <v>346</v>
      </c>
      <c r="B301" s="60" t="s">
        <v>8</v>
      </c>
      <c r="C301" s="29"/>
      <c r="D301" s="35">
        <v>500</v>
      </c>
      <c r="E301" s="23">
        <f>E300+C301-D301</f>
        <v>1642009.1029999962</v>
      </c>
      <c r="F301" s="25" t="s">
        <v>9</v>
      </c>
    </row>
    <row r="302" spans="1:6" ht="16.5" customHeight="1">
      <c r="A302" s="27" t="s">
        <v>357</v>
      </c>
      <c r="B302" s="56" t="s">
        <v>8</v>
      </c>
      <c r="C302" s="23">
        <v>541.91</v>
      </c>
      <c r="D302" s="21"/>
      <c r="E302" s="23">
        <f>E301+C302-D302</f>
        <v>1642551.012999996</v>
      </c>
      <c r="F302" s="20" t="s">
        <v>10</v>
      </c>
    </row>
    <row r="303" spans="1:6" ht="16.5" customHeight="1">
      <c r="A303" s="27" t="s">
        <v>358</v>
      </c>
      <c r="B303" s="57" t="s">
        <v>15</v>
      </c>
      <c r="C303" s="24"/>
      <c r="D303" s="24">
        <v>77871</v>
      </c>
      <c r="E303" s="23">
        <f aca="true" t="shared" si="6" ref="E303:E309">E302+C303-D303</f>
        <v>1564680.012999996</v>
      </c>
      <c r="F303" s="25" t="s">
        <v>11</v>
      </c>
    </row>
    <row r="304" spans="1:6" ht="16.5" customHeight="1">
      <c r="A304" s="27" t="s">
        <v>359</v>
      </c>
      <c r="B304" s="58" t="s">
        <v>16</v>
      </c>
      <c r="C304" s="24"/>
      <c r="D304" s="24">
        <v>14633</v>
      </c>
      <c r="E304" s="23">
        <f t="shared" si="6"/>
        <v>1550047.012999996</v>
      </c>
      <c r="F304" s="25" t="s">
        <v>17</v>
      </c>
    </row>
    <row r="305" spans="1:6" ht="16.5" customHeight="1">
      <c r="A305" s="27" t="s">
        <v>360</v>
      </c>
      <c r="B305" s="58" t="s">
        <v>19</v>
      </c>
      <c r="C305" s="24"/>
      <c r="D305" s="24">
        <v>4363</v>
      </c>
      <c r="E305" s="23">
        <f t="shared" si="6"/>
        <v>1545684.012999996</v>
      </c>
      <c r="F305" s="25" t="s">
        <v>17</v>
      </c>
    </row>
    <row r="306" spans="1:6" ht="16.5" customHeight="1">
      <c r="A306" s="27" t="s">
        <v>361</v>
      </c>
      <c r="B306" s="57" t="s">
        <v>36</v>
      </c>
      <c r="C306" s="24"/>
      <c r="D306" s="24">
        <v>30000</v>
      </c>
      <c r="E306" s="23">
        <f t="shared" si="6"/>
        <v>1515684.012999996</v>
      </c>
      <c r="F306" s="25" t="s">
        <v>37</v>
      </c>
    </row>
    <row r="307" spans="1:6" ht="16.5" customHeight="1">
      <c r="A307" s="27" t="s">
        <v>362</v>
      </c>
      <c r="B307" s="57" t="s">
        <v>65</v>
      </c>
      <c r="C307" s="24"/>
      <c r="D307" s="24">
        <v>19633</v>
      </c>
      <c r="E307" s="23">
        <f t="shared" si="6"/>
        <v>1496051.012999996</v>
      </c>
      <c r="F307" s="25" t="s">
        <v>301</v>
      </c>
    </row>
    <row r="308" spans="1:6" ht="16.5" customHeight="1">
      <c r="A308" s="27" t="s">
        <v>363</v>
      </c>
      <c r="B308" s="57" t="s">
        <v>8</v>
      </c>
      <c r="C308" s="24"/>
      <c r="D308" s="24">
        <v>450</v>
      </c>
      <c r="E308" s="23">
        <f t="shared" si="6"/>
        <v>1495601.012999996</v>
      </c>
      <c r="F308" s="25" t="s">
        <v>9</v>
      </c>
    </row>
    <row r="309" spans="1:6" ht="16.5" customHeight="1">
      <c r="A309" s="27" t="s">
        <v>364</v>
      </c>
      <c r="B309" s="57" t="s">
        <v>16</v>
      </c>
      <c r="C309" s="24"/>
      <c r="D309" s="24">
        <v>1980</v>
      </c>
      <c r="E309" s="23">
        <f t="shared" si="6"/>
        <v>1493621.012999996</v>
      </c>
      <c r="F309" s="25" t="s">
        <v>18</v>
      </c>
    </row>
    <row r="310" spans="1:6" ht="16.5" customHeight="1">
      <c r="A310" s="27" t="s">
        <v>365</v>
      </c>
      <c r="B310" s="57" t="s">
        <v>298</v>
      </c>
      <c r="C310" s="24"/>
      <c r="D310" s="24">
        <v>1980</v>
      </c>
      <c r="E310" s="23">
        <f>E309+C310-D310</f>
        <v>1491641.012999996</v>
      </c>
      <c r="F310" s="25" t="s">
        <v>18</v>
      </c>
    </row>
    <row r="311" spans="1:6" ht="16.5" customHeight="1">
      <c r="A311" s="27" t="s">
        <v>366</v>
      </c>
      <c r="B311" s="57" t="s">
        <v>298</v>
      </c>
      <c r="C311" s="24"/>
      <c r="D311" s="24">
        <v>1633</v>
      </c>
      <c r="E311" s="23">
        <f aca="true" t="shared" si="7" ref="E311:E352">E310+C311-D311</f>
        <v>1490008.012999996</v>
      </c>
      <c r="F311" s="25" t="s">
        <v>17</v>
      </c>
    </row>
    <row r="312" spans="1:6" ht="16.5" customHeight="1">
      <c r="A312" s="27" t="s">
        <v>367</v>
      </c>
      <c r="B312" s="57" t="s">
        <v>298</v>
      </c>
      <c r="C312" s="24"/>
      <c r="D312" s="24">
        <v>1310</v>
      </c>
      <c r="E312" s="23">
        <f t="shared" si="7"/>
        <v>1488698.012999996</v>
      </c>
      <c r="F312" s="25" t="s">
        <v>356</v>
      </c>
    </row>
    <row r="313" spans="1:6" ht="16.5" customHeight="1">
      <c r="A313" s="27" t="s">
        <v>368</v>
      </c>
      <c r="B313" s="57" t="s">
        <v>20</v>
      </c>
      <c r="C313" s="24"/>
      <c r="D313" s="24">
        <v>10405.48</v>
      </c>
      <c r="E313" s="23">
        <f t="shared" si="7"/>
        <v>1478292.532999996</v>
      </c>
      <c r="F313" s="25" t="s">
        <v>369</v>
      </c>
    </row>
    <row r="314" spans="1:6" ht="16.5" customHeight="1">
      <c r="A314" s="27" t="s">
        <v>368</v>
      </c>
      <c r="B314" s="57" t="s">
        <v>20</v>
      </c>
      <c r="C314" s="24"/>
      <c r="D314" s="24">
        <v>2880</v>
      </c>
      <c r="E314" s="23">
        <f t="shared" si="7"/>
        <v>1475412.532999996</v>
      </c>
      <c r="F314" s="25" t="s">
        <v>77</v>
      </c>
    </row>
    <row r="315" spans="1:6" ht="16.5" customHeight="1">
      <c r="A315" s="27" t="s">
        <v>368</v>
      </c>
      <c r="B315" s="58" t="s">
        <v>326</v>
      </c>
      <c r="C315" s="24"/>
      <c r="D315" s="24">
        <v>1418.25</v>
      </c>
      <c r="E315" s="23">
        <f t="shared" si="7"/>
        <v>1473994.282999996</v>
      </c>
      <c r="F315" s="25" t="s">
        <v>345</v>
      </c>
    </row>
    <row r="316" spans="1:6" ht="16.5" customHeight="1">
      <c r="A316" s="27" t="s">
        <v>368</v>
      </c>
      <c r="B316" s="58" t="s">
        <v>303</v>
      </c>
      <c r="C316" s="24"/>
      <c r="D316" s="24">
        <v>28923.7</v>
      </c>
      <c r="E316" s="23">
        <f t="shared" si="7"/>
        <v>1445070.5829999961</v>
      </c>
      <c r="F316" s="25" t="s">
        <v>305</v>
      </c>
    </row>
    <row r="317" spans="1:6" ht="16.5" customHeight="1">
      <c r="A317" s="27" t="s">
        <v>368</v>
      </c>
      <c r="B317" s="58" t="s">
        <v>326</v>
      </c>
      <c r="C317" s="24"/>
      <c r="D317" s="24">
        <v>1212.38</v>
      </c>
      <c r="E317" s="23">
        <f t="shared" si="7"/>
        <v>1443858.2029999963</v>
      </c>
      <c r="F317" s="25" t="s">
        <v>345</v>
      </c>
    </row>
    <row r="318" spans="1:6" ht="16.5" customHeight="1">
      <c r="A318" s="27" t="s">
        <v>368</v>
      </c>
      <c r="B318" s="58" t="s">
        <v>8</v>
      </c>
      <c r="C318" s="24"/>
      <c r="D318" s="24">
        <v>250</v>
      </c>
      <c r="E318" s="23">
        <f t="shared" si="7"/>
        <v>1443608.2029999963</v>
      </c>
      <c r="F318" s="25" t="s">
        <v>9</v>
      </c>
    </row>
    <row r="319" spans="1:6" ht="16.5" customHeight="1">
      <c r="A319" s="27" t="s">
        <v>370</v>
      </c>
      <c r="B319" s="58" t="s">
        <v>371</v>
      </c>
      <c r="C319" s="23">
        <v>432</v>
      </c>
      <c r="D319" s="24"/>
      <c r="E319" s="23">
        <f t="shared" si="7"/>
        <v>1444040.2029999963</v>
      </c>
      <c r="F319" s="25" t="s">
        <v>372</v>
      </c>
    </row>
    <row r="320" spans="1:6" ht="16.5" customHeight="1">
      <c r="A320" s="27" t="s">
        <v>373</v>
      </c>
      <c r="B320" s="58" t="s">
        <v>374</v>
      </c>
      <c r="C320" s="23"/>
      <c r="D320" s="24">
        <v>14614</v>
      </c>
      <c r="E320" s="23">
        <f t="shared" si="7"/>
        <v>1429426.2029999963</v>
      </c>
      <c r="F320" s="25" t="s">
        <v>377</v>
      </c>
    </row>
    <row r="321" spans="1:6" ht="16.5" customHeight="1">
      <c r="A321" s="27" t="s">
        <v>373</v>
      </c>
      <c r="B321" s="58" t="s">
        <v>8</v>
      </c>
      <c r="C321" s="23"/>
      <c r="D321" s="24">
        <v>150</v>
      </c>
      <c r="E321" s="23">
        <f t="shared" si="7"/>
        <v>1429276.2029999963</v>
      </c>
      <c r="F321" s="25" t="s">
        <v>9</v>
      </c>
    </row>
    <row r="322" spans="1:6" ht="16.5" customHeight="1">
      <c r="A322" s="27" t="s">
        <v>373</v>
      </c>
      <c r="B322" s="58" t="s">
        <v>375</v>
      </c>
      <c r="C322" s="23"/>
      <c r="D322" s="24">
        <v>11760</v>
      </c>
      <c r="E322" s="23">
        <f t="shared" si="7"/>
        <v>1417516.2029999963</v>
      </c>
      <c r="F322" s="25" t="s">
        <v>376</v>
      </c>
    </row>
    <row r="323" spans="1:6" ht="16.5" customHeight="1">
      <c r="A323" s="27" t="s">
        <v>373</v>
      </c>
      <c r="B323" s="58" t="s">
        <v>22</v>
      </c>
      <c r="C323" s="24"/>
      <c r="D323" s="24">
        <v>1817.29</v>
      </c>
      <c r="E323" s="23">
        <f t="shared" si="7"/>
        <v>1415698.9129999962</v>
      </c>
      <c r="F323" s="25" t="s">
        <v>267</v>
      </c>
    </row>
    <row r="324" spans="1:6" ht="16.5" customHeight="1">
      <c r="A324" s="27" t="s">
        <v>378</v>
      </c>
      <c r="B324" s="58" t="s">
        <v>248</v>
      </c>
      <c r="C324" s="24">
        <v>42326.68</v>
      </c>
      <c r="D324" s="24"/>
      <c r="E324" s="23">
        <f t="shared" si="7"/>
        <v>1458025.5929999962</v>
      </c>
      <c r="F324" s="25" t="s">
        <v>249</v>
      </c>
    </row>
    <row r="325" spans="1:6" ht="16.5" customHeight="1">
      <c r="A325" s="27" t="s">
        <v>378</v>
      </c>
      <c r="B325" s="58" t="s">
        <v>379</v>
      </c>
      <c r="C325" s="24">
        <v>42311.2</v>
      </c>
      <c r="D325" s="24"/>
      <c r="E325" s="23">
        <f t="shared" si="7"/>
        <v>1500336.792999996</v>
      </c>
      <c r="F325" s="25" t="s">
        <v>249</v>
      </c>
    </row>
    <row r="326" spans="1:6" ht="16.5" customHeight="1">
      <c r="A326" s="27" t="s">
        <v>380</v>
      </c>
      <c r="B326" s="58" t="s">
        <v>86</v>
      </c>
      <c r="C326" s="24">
        <v>7054.45</v>
      </c>
      <c r="D326" s="24"/>
      <c r="E326" s="23">
        <f t="shared" si="7"/>
        <v>1507391.242999996</v>
      </c>
      <c r="F326" s="25" t="s">
        <v>249</v>
      </c>
    </row>
    <row r="327" spans="1:6" ht="16.5" customHeight="1">
      <c r="A327" s="27" t="s">
        <v>381</v>
      </c>
      <c r="B327" s="57" t="s">
        <v>201</v>
      </c>
      <c r="C327" s="24">
        <v>2688</v>
      </c>
      <c r="D327" s="24"/>
      <c r="E327" s="23">
        <f t="shared" si="7"/>
        <v>1510079.242999996</v>
      </c>
      <c r="F327" s="25" t="s">
        <v>382</v>
      </c>
    </row>
    <row r="328" spans="1:6" ht="16.5" customHeight="1">
      <c r="A328" s="27" t="s">
        <v>383</v>
      </c>
      <c r="B328" s="59" t="s">
        <v>194</v>
      </c>
      <c r="C328" s="29"/>
      <c r="D328" s="29">
        <v>2040</v>
      </c>
      <c r="E328" s="23">
        <f t="shared" si="7"/>
        <v>1508039.242999996</v>
      </c>
      <c r="F328" s="25" t="s">
        <v>385</v>
      </c>
    </row>
    <row r="329" spans="1:6" ht="16.5" customHeight="1">
      <c r="A329" s="27" t="s">
        <v>383</v>
      </c>
      <c r="B329" s="57" t="s">
        <v>8</v>
      </c>
      <c r="C329" s="29"/>
      <c r="D329" s="24">
        <v>100</v>
      </c>
      <c r="E329" s="23">
        <f t="shared" si="7"/>
        <v>1507939.242999996</v>
      </c>
      <c r="F329" s="25" t="s">
        <v>9</v>
      </c>
    </row>
    <row r="330" spans="1:6" ht="16.5" customHeight="1">
      <c r="A330" s="27" t="s">
        <v>383</v>
      </c>
      <c r="B330" s="57" t="s">
        <v>163</v>
      </c>
      <c r="C330" s="29"/>
      <c r="D330" s="24">
        <v>1988.1</v>
      </c>
      <c r="E330" s="23">
        <f t="shared" si="7"/>
        <v>1505951.142999996</v>
      </c>
      <c r="F330" s="25" t="s">
        <v>345</v>
      </c>
    </row>
    <row r="331" spans="1:6" ht="16.5" customHeight="1">
      <c r="A331" s="27" t="s">
        <v>383</v>
      </c>
      <c r="B331" s="60" t="s">
        <v>5</v>
      </c>
      <c r="C331" s="29">
        <v>380041.6</v>
      </c>
      <c r="D331" s="24"/>
      <c r="E331" s="23">
        <f t="shared" si="7"/>
        <v>1885992.742999996</v>
      </c>
      <c r="F331" s="25" t="s">
        <v>6</v>
      </c>
    </row>
    <row r="332" spans="1:6" ht="16.5" customHeight="1">
      <c r="A332" s="27" t="s">
        <v>383</v>
      </c>
      <c r="B332" s="60" t="s">
        <v>384</v>
      </c>
      <c r="C332" s="29">
        <v>11289.33</v>
      </c>
      <c r="D332" s="35"/>
      <c r="E332" s="23">
        <f t="shared" si="7"/>
        <v>1897282.0729999961</v>
      </c>
      <c r="F332" s="25" t="s">
        <v>249</v>
      </c>
    </row>
    <row r="333" spans="1:6" ht="16.5" customHeight="1">
      <c r="A333" s="27" t="s">
        <v>386</v>
      </c>
      <c r="B333" s="60" t="s">
        <v>20</v>
      </c>
      <c r="C333" s="29">
        <v>8964</v>
      </c>
      <c r="D333" s="35"/>
      <c r="E333" s="23">
        <f t="shared" si="7"/>
        <v>1906246.0729999961</v>
      </c>
      <c r="F333" s="25" t="s">
        <v>387</v>
      </c>
    </row>
    <row r="334" spans="1:6" ht="16.5" customHeight="1">
      <c r="A334" s="27" t="s">
        <v>388</v>
      </c>
      <c r="B334" s="60" t="s">
        <v>101</v>
      </c>
      <c r="C334" s="29"/>
      <c r="D334" s="35">
        <v>128516.42</v>
      </c>
      <c r="E334" s="23">
        <f t="shared" si="7"/>
        <v>1777729.6529999962</v>
      </c>
      <c r="F334" s="25" t="s">
        <v>390</v>
      </c>
    </row>
    <row r="335" spans="1:6" ht="16.5" customHeight="1">
      <c r="A335" s="27" t="s">
        <v>388</v>
      </c>
      <c r="B335" s="60" t="s">
        <v>20</v>
      </c>
      <c r="C335" s="29"/>
      <c r="D335" s="35">
        <v>5320.67</v>
      </c>
      <c r="E335" s="23">
        <f t="shared" si="7"/>
        <v>1772408.9829999963</v>
      </c>
      <c r="F335" s="25" t="s">
        <v>394</v>
      </c>
    </row>
    <row r="336" spans="1:6" ht="16.5" customHeight="1">
      <c r="A336" s="27" t="s">
        <v>388</v>
      </c>
      <c r="B336" s="60" t="s">
        <v>16</v>
      </c>
      <c r="C336" s="29"/>
      <c r="D336" s="35">
        <v>3997</v>
      </c>
      <c r="E336" s="23">
        <f t="shared" si="7"/>
        <v>1768411.9829999963</v>
      </c>
      <c r="F336" s="25" t="s">
        <v>393</v>
      </c>
    </row>
    <row r="337" spans="1:6" ht="16.5" customHeight="1">
      <c r="A337" s="27" t="s">
        <v>388</v>
      </c>
      <c r="B337" s="60" t="s">
        <v>327</v>
      </c>
      <c r="C337" s="29"/>
      <c r="D337" s="35">
        <v>1760.26</v>
      </c>
      <c r="E337" s="23">
        <f t="shared" si="7"/>
        <v>1766651.7229999963</v>
      </c>
      <c r="F337" s="25" t="s">
        <v>392</v>
      </c>
    </row>
    <row r="338" spans="1:6" ht="16.5" customHeight="1">
      <c r="A338" s="27" t="s">
        <v>388</v>
      </c>
      <c r="B338" s="60" t="s">
        <v>389</v>
      </c>
      <c r="C338" s="29"/>
      <c r="D338" s="35">
        <v>1242</v>
      </c>
      <c r="E338" s="23">
        <f t="shared" si="7"/>
        <v>1765409.7229999963</v>
      </c>
      <c r="F338" s="25" t="s">
        <v>391</v>
      </c>
    </row>
    <row r="339" spans="1:6" ht="16.5" customHeight="1">
      <c r="A339" s="27" t="s">
        <v>388</v>
      </c>
      <c r="B339" s="60" t="s">
        <v>8</v>
      </c>
      <c r="C339" s="29"/>
      <c r="D339" s="35">
        <v>264.26</v>
      </c>
      <c r="E339" s="23">
        <f t="shared" si="7"/>
        <v>1765145.4629999963</v>
      </c>
      <c r="F339" s="25" t="s">
        <v>9</v>
      </c>
    </row>
    <row r="340" spans="1:6" ht="16.5" customHeight="1">
      <c r="A340" s="27" t="s">
        <v>388</v>
      </c>
      <c r="B340" s="60" t="s">
        <v>139</v>
      </c>
      <c r="C340" s="29">
        <v>35272.23</v>
      </c>
      <c r="D340" s="35"/>
      <c r="E340" s="23">
        <f t="shared" si="7"/>
        <v>1800417.6929999962</v>
      </c>
      <c r="F340" s="25" t="s">
        <v>249</v>
      </c>
    </row>
    <row r="341" spans="1:6" ht="16.5" customHeight="1">
      <c r="A341" s="27" t="s">
        <v>395</v>
      </c>
      <c r="B341" s="60" t="s">
        <v>396</v>
      </c>
      <c r="C341" s="29"/>
      <c r="D341" s="35">
        <v>1240</v>
      </c>
      <c r="E341" s="23">
        <f t="shared" si="7"/>
        <v>1799177.6929999962</v>
      </c>
      <c r="F341" s="25" t="s">
        <v>398</v>
      </c>
    </row>
    <row r="342" spans="1:6" ht="16.5" customHeight="1">
      <c r="A342" s="27" t="s">
        <v>395</v>
      </c>
      <c r="B342" s="60" t="s">
        <v>397</v>
      </c>
      <c r="C342" s="29">
        <v>11287.11</v>
      </c>
      <c r="D342" s="35"/>
      <c r="E342" s="23">
        <f t="shared" si="7"/>
        <v>1810464.8029999963</v>
      </c>
      <c r="F342" s="25" t="s">
        <v>249</v>
      </c>
    </row>
    <row r="343" spans="1:6" ht="16.5" customHeight="1">
      <c r="A343" s="27" t="s">
        <v>395</v>
      </c>
      <c r="B343" s="60" t="s">
        <v>8</v>
      </c>
      <c r="C343" s="29"/>
      <c r="D343" s="35">
        <v>50</v>
      </c>
      <c r="E343" s="23">
        <f t="shared" si="7"/>
        <v>1810414.8029999963</v>
      </c>
      <c r="F343" s="25" t="s">
        <v>9</v>
      </c>
    </row>
    <row r="344" spans="1:6" ht="16.5" customHeight="1">
      <c r="A344" s="27" t="s">
        <v>399</v>
      </c>
      <c r="B344" s="60" t="s">
        <v>400</v>
      </c>
      <c r="C344" s="29"/>
      <c r="D344" s="35">
        <v>300000</v>
      </c>
      <c r="E344" s="23">
        <f t="shared" si="7"/>
        <v>1510414.8029999963</v>
      </c>
      <c r="F344" s="25" t="s">
        <v>401</v>
      </c>
    </row>
    <row r="345" spans="1:6" ht="16.5" customHeight="1">
      <c r="A345" s="27" t="s">
        <v>399</v>
      </c>
      <c r="B345" s="60" t="s">
        <v>389</v>
      </c>
      <c r="C345" s="29"/>
      <c r="D345" s="35">
        <v>1896</v>
      </c>
      <c r="E345" s="23">
        <f t="shared" si="7"/>
        <v>1508518.8029999963</v>
      </c>
      <c r="F345" s="25" t="s">
        <v>391</v>
      </c>
    </row>
    <row r="346" spans="1:6" ht="16.5" customHeight="1">
      <c r="A346" s="27" t="s">
        <v>399</v>
      </c>
      <c r="B346" s="60" t="s">
        <v>8</v>
      </c>
      <c r="C346" s="29"/>
      <c r="D346" s="35">
        <v>275</v>
      </c>
      <c r="E346" s="23">
        <f t="shared" si="7"/>
        <v>1508243.8029999963</v>
      </c>
      <c r="F346" s="25" t="s">
        <v>9</v>
      </c>
    </row>
    <row r="347" spans="1:6" ht="16.5" customHeight="1">
      <c r="A347" s="27" t="s">
        <v>402</v>
      </c>
      <c r="B347" s="60" t="s">
        <v>5</v>
      </c>
      <c r="C347" s="29">
        <v>479542.4</v>
      </c>
      <c r="D347" s="35"/>
      <c r="E347" s="23">
        <f t="shared" si="7"/>
        <v>1987786.2029999965</v>
      </c>
      <c r="F347" s="25" t="s">
        <v>6</v>
      </c>
    </row>
    <row r="348" spans="1:6" ht="16.5" customHeight="1">
      <c r="A348" s="27" t="s">
        <v>402</v>
      </c>
      <c r="B348" s="60" t="s">
        <v>319</v>
      </c>
      <c r="C348" s="29">
        <v>7055.83</v>
      </c>
      <c r="D348" s="35"/>
      <c r="E348" s="23">
        <f t="shared" si="7"/>
        <v>1994842.0329999966</v>
      </c>
      <c r="F348" s="25" t="s">
        <v>249</v>
      </c>
    </row>
    <row r="349" spans="1:6" ht="16.5" customHeight="1">
      <c r="A349" s="27" t="s">
        <v>402</v>
      </c>
      <c r="B349" s="60" t="s">
        <v>319</v>
      </c>
      <c r="C349" s="29">
        <v>7054.45</v>
      </c>
      <c r="D349" s="35"/>
      <c r="E349" s="23">
        <f t="shared" si="7"/>
        <v>2001896.4829999965</v>
      </c>
      <c r="F349" s="25" t="s">
        <v>249</v>
      </c>
    </row>
    <row r="350" spans="1:6" ht="16.5" customHeight="1">
      <c r="A350" s="27" t="s">
        <v>403</v>
      </c>
      <c r="B350" s="60" t="s">
        <v>31</v>
      </c>
      <c r="C350" s="29"/>
      <c r="D350" s="35">
        <v>249984</v>
      </c>
      <c r="E350" s="23">
        <f t="shared" si="7"/>
        <v>1751912.4829999965</v>
      </c>
      <c r="F350" s="25" t="s">
        <v>404</v>
      </c>
    </row>
    <row r="351" spans="1:6" ht="16.5" customHeight="1">
      <c r="A351" s="27" t="s">
        <v>403</v>
      </c>
      <c r="B351" s="60" t="s">
        <v>8</v>
      </c>
      <c r="C351" s="29"/>
      <c r="D351" s="35">
        <v>500</v>
      </c>
      <c r="E351" s="23">
        <f t="shared" si="7"/>
        <v>1751412.4829999965</v>
      </c>
      <c r="F351" s="25" t="s">
        <v>9</v>
      </c>
    </row>
    <row r="352" spans="1:6" ht="16.5" customHeight="1">
      <c r="A352" s="27" t="s">
        <v>403</v>
      </c>
      <c r="B352" s="60" t="s">
        <v>8</v>
      </c>
      <c r="C352" s="29"/>
      <c r="D352" s="35">
        <v>124.99</v>
      </c>
      <c r="E352" s="23">
        <f t="shared" si="7"/>
        <v>1751287.4929999965</v>
      </c>
      <c r="F352" s="25" t="s">
        <v>9</v>
      </c>
    </row>
    <row r="353" spans="1:6" ht="16.5" customHeight="1">
      <c r="A353" s="27" t="s">
        <v>407</v>
      </c>
      <c r="B353" s="56" t="s">
        <v>8</v>
      </c>
      <c r="C353" s="23">
        <v>346.62</v>
      </c>
      <c r="D353" s="21"/>
      <c r="E353" s="23">
        <f>E352+C353-D353</f>
        <v>1751634.1129999966</v>
      </c>
      <c r="F353" s="20" t="s">
        <v>10</v>
      </c>
    </row>
    <row r="354" spans="1:6" ht="16.5" customHeight="1">
      <c r="A354" s="27" t="s">
        <v>407</v>
      </c>
      <c r="B354" s="57" t="s">
        <v>15</v>
      </c>
      <c r="C354" s="24"/>
      <c r="D354" s="24">
        <v>75344</v>
      </c>
      <c r="E354" s="23">
        <f aca="true" t="shared" si="8" ref="E354:E401">E353+C354-D354</f>
        <v>1676290.1129999966</v>
      </c>
      <c r="F354" s="25" t="s">
        <v>11</v>
      </c>
    </row>
    <row r="355" spans="1:6" ht="16.5" customHeight="1">
      <c r="A355" s="27" t="s">
        <v>407</v>
      </c>
      <c r="B355" s="58" t="s">
        <v>16</v>
      </c>
      <c r="C355" s="24"/>
      <c r="D355" s="24">
        <v>45000</v>
      </c>
      <c r="E355" s="23">
        <f t="shared" si="8"/>
        <v>1631290.1129999966</v>
      </c>
      <c r="F355" s="25" t="s">
        <v>17</v>
      </c>
    </row>
    <row r="356" spans="1:6" ht="16.5" customHeight="1">
      <c r="A356" s="27" t="s">
        <v>407</v>
      </c>
      <c r="B356" s="57" t="s">
        <v>36</v>
      </c>
      <c r="C356" s="24"/>
      <c r="D356" s="24">
        <v>30000</v>
      </c>
      <c r="E356" s="23">
        <f t="shared" si="8"/>
        <v>1601290.1129999966</v>
      </c>
      <c r="F356" s="25" t="s">
        <v>37</v>
      </c>
    </row>
    <row r="357" spans="1:6" ht="16.5" customHeight="1">
      <c r="A357" s="27" t="s">
        <v>407</v>
      </c>
      <c r="B357" s="57" t="s">
        <v>65</v>
      </c>
      <c r="C357" s="24"/>
      <c r="D357" s="24">
        <v>50000</v>
      </c>
      <c r="E357" s="23">
        <f t="shared" si="8"/>
        <v>1551290.1129999966</v>
      </c>
      <c r="F357" s="25" t="s">
        <v>301</v>
      </c>
    </row>
    <row r="358" spans="1:6" ht="16.5" customHeight="1">
      <c r="A358" s="27" t="s">
        <v>407</v>
      </c>
      <c r="B358" s="57" t="s">
        <v>8</v>
      </c>
      <c r="C358" s="24"/>
      <c r="D358" s="24">
        <v>486.93</v>
      </c>
      <c r="E358" s="23">
        <f t="shared" si="8"/>
        <v>1550803.1829999967</v>
      </c>
      <c r="F358" s="25" t="s">
        <v>9</v>
      </c>
    </row>
    <row r="359" spans="1:6" ht="16.5" customHeight="1">
      <c r="A359" s="27" t="s">
        <v>407</v>
      </c>
      <c r="B359" s="57" t="s">
        <v>16</v>
      </c>
      <c r="C359" s="24"/>
      <c r="D359" s="24">
        <v>1980</v>
      </c>
      <c r="E359" s="23">
        <f t="shared" si="8"/>
        <v>1548823.1829999967</v>
      </c>
      <c r="F359" s="25" t="s">
        <v>18</v>
      </c>
    </row>
    <row r="360" spans="1:6" ht="16.5" customHeight="1">
      <c r="A360" s="27" t="s">
        <v>407</v>
      </c>
      <c r="B360" s="57" t="s">
        <v>298</v>
      </c>
      <c r="C360" s="24"/>
      <c r="D360" s="24">
        <v>1980</v>
      </c>
      <c r="E360" s="23">
        <f t="shared" si="8"/>
        <v>1546843.1829999967</v>
      </c>
      <c r="F360" s="25" t="s">
        <v>18</v>
      </c>
    </row>
    <row r="361" spans="1:6" ht="16.5" customHeight="1">
      <c r="A361" s="27" t="s">
        <v>407</v>
      </c>
      <c r="B361" s="57" t="s">
        <v>298</v>
      </c>
      <c r="C361" s="24"/>
      <c r="D361" s="24">
        <v>32000</v>
      </c>
      <c r="E361" s="23">
        <f t="shared" si="8"/>
        <v>1514843.1829999967</v>
      </c>
      <c r="F361" s="25" t="s">
        <v>17</v>
      </c>
    </row>
    <row r="362" spans="1:6" ht="16.5" customHeight="1">
      <c r="A362" s="27" t="s">
        <v>407</v>
      </c>
      <c r="B362" s="57" t="s">
        <v>408</v>
      </c>
      <c r="C362" s="24"/>
      <c r="D362" s="24">
        <v>273860.31</v>
      </c>
      <c r="E362" s="23">
        <f t="shared" si="8"/>
        <v>1240982.8729999966</v>
      </c>
      <c r="F362" s="25" t="s">
        <v>409</v>
      </c>
    </row>
    <row r="363" spans="1:6" ht="16.5" customHeight="1">
      <c r="A363" s="27" t="s">
        <v>410</v>
      </c>
      <c r="B363" s="57" t="s">
        <v>400</v>
      </c>
      <c r="C363" s="24"/>
      <c r="D363" s="24">
        <v>289969.47</v>
      </c>
      <c r="E363" s="23">
        <f t="shared" si="8"/>
        <v>951013.4029999967</v>
      </c>
      <c r="F363" s="25" t="s">
        <v>411</v>
      </c>
    </row>
    <row r="364" spans="1:6" ht="16.5" customHeight="1">
      <c r="A364" s="27" t="s">
        <v>410</v>
      </c>
      <c r="B364" s="57" t="s">
        <v>8</v>
      </c>
      <c r="C364" s="24"/>
      <c r="D364" s="24">
        <v>144.98</v>
      </c>
      <c r="E364" s="23">
        <f t="shared" si="8"/>
        <v>950868.4229999967</v>
      </c>
      <c r="F364" s="25" t="s">
        <v>9</v>
      </c>
    </row>
    <row r="365" spans="1:6" ht="16.5" customHeight="1">
      <c r="A365" s="27" t="s">
        <v>410</v>
      </c>
      <c r="B365" s="58" t="s">
        <v>29</v>
      </c>
      <c r="C365" s="24">
        <v>14110.28</v>
      </c>
      <c r="D365" s="24"/>
      <c r="E365" s="23">
        <f t="shared" si="8"/>
        <v>964978.7029999967</v>
      </c>
      <c r="F365" s="25" t="s">
        <v>249</v>
      </c>
    </row>
    <row r="366" spans="1:6" ht="16.5" customHeight="1">
      <c r="A366" s="27" t="s">
        <v>412</v>
      </c>
      <c r="B366" s="58" t="s">
        <v>303</v>
      </c>
      <c r="C366" s="24"/>
      <c r="D366" s="24">
        <v>23282.52</v>
      </c>
      <c r="E366" s="23">
        <f t="shared" si="8"/>
        <v>941696.1829999967</v>
      </c>
      <c r="F366" s="25" t="s">
        <v>414</v>
      </c>
    </row>
    <row r="367" spans="1:6" ht="16.5" customHeight="1">
      <c r="A367" s="27" t="s">
        <v>412</v>
      </c>
      <c r="B367" s="58" t="s">
        <v>326</v>
      </c>
      <c r="C367" s="24"/>
      <c r="D367" s="24">
        <v>16755.48</v>
      </c>
      <c r="E367" s="23">
        <f t="shared" si="8"/>
        <v>924940.7029999967</v>
      </c>
      <c r="F367" s="25" t="s">
        <v>345</v>
      </c>
    </row>
    <row r="368" spans="1:6" ht="16.5" customHeight="1">
      <c r="A368" s="27" t="s">
        <v>412</v>
      </c>
      <c r="B368" s="58" t="s">
        <v>8</v>
      </c>
      <c r="C368" s="24"/>
      <c r="D368" s="24">
        <v>250</v>
      </c>
      <c r="E368" s="23">
        <f t="shared" si="8"/>
        <v>924690.7029999967</v>
      </c>
      <c r="F368" s="25" t="s">
        <v>9</v>
      </c>
    </row>
    <row r="369" spans="1:6" ht="16.5" customHeight="1">
      <c r="A369" s="27" t="s">
        <v>412</v>
      </c>
      <c r="B369" s="58" t="s">
        <v>20</v>
      </c>
      <c r="C369" s="23"/>
      <c r="D369" s="24">
        <v>10406.59</v>
      </c>
      <c r="E369" s="23">
        <f t="shared" si="8"/>
        <v>914284.1129999968</v>
      </c>
      <c r="F369" s="25" t="s">
        <v>415</v>
      </c>
    </row>
    <row r="370" spans="1:6" ht="16.5" customHeight="1">
      <c r="A370" s="27" t="s">
        <v>412</v>
      </c>
      <c r="B370" s="58" t="s">
        <v>413</v>
      </c>
      <c r="C370" s="23"/>
      <c r="D370" s="24">
        <v>2682</v>
      </c>
      <c r="E370" s="23">
        <f t="shared" si="8"/>
        <v>911602.1129999968</v>
      </c>
      <c r="F370" s="25" t="s">
        <v>345</v>
      </c>
    </row>
    <row r="371" spans="1:6" ht="16.5" customHeight="1">
      <c r="A371" s="27" t="s">
        <v>412</v>
      </c>
      <c r="B371" s="58" t="s">
        <v>416</v>
      </c>
      <c r="C371" s="23"/>
      <c r="D371" s="24">
        <v>11750</v>
      </c>
      <c r="E371" s="23">
        <f t="shared" si="8"/>
        <v>899852.1129999968</v>
      </c>
      <c r="F371" s="25" t="s">
        <v>376</v>
      </c>
    </row>
    <row r="372" spans="1:6" ht="16.5" customHeight="1">
      <c r="A372" s="27" t="s">
        <v>417</v>
      </c>
      <c r="B372" s="58" t="s">
        <v>5</v>
      </c>
      <c r="C372" s="23">
        <v>588052</v>
      </c>
      <c r="D372" s="24"/>
      <c r="E372" s="23">
        <f t="shared" si="8"/>
        <v>1487904.1129999966</v>
      </c>
      <c r="F372" s="25" t="s">
        <v>6</v>
      </c>
    </row>
    <row r="373" spans="1:6" ht="16.5" customHeight="1">
      <c r="A373" s="27" t="s">
        <v>418</v>
      </c>
      <c r="B373" s="58" t="s">
        <v>419</v>
      </c>
      <c r="C373" s="24"/>
      <c r="D373" s="24">
        <v>3500</v>
      </c>
      <c r="E373" s="23">
        <f t="shared" si="8"/>
        <v>1484404.1129999966</v>
      </c>
      <c r="F373" s="25" t="s">
        <v>420</v>
      </c>
    </row>
    <row r="374" spans="1:6" ht="16.5" customHeight="1">
      <c r="A374" s="27" t="s">
        <v>418</v>
      </c>
      <c r="B374" s="58" t="s">
        <v>8</v>
      </c>
      <c r="C374" s="24"/>
      <c r="D374" s="24">
        <v>50</v>
      </c>
      <c r="E374" s="23">
        <f t="shared" si="8"/>
        <v>1484354.1129999966</v>
      </c>
      <c r="F374" s="25" t="s">
        <v>9</v>
      </c>
    </row>
    <row r="375" spans="1:6" ht="16.5" customHeight="1">
      <c r="A375" s="27" t="s">
        <v>418</v>
      </c>
      <c r="B375" s="58" t="s">
        <v>86</v>
      </c>
      <c r="C375" s="24">
        <v>7055.07</v>
      </c>
      <c r="D375" s="24"/>
      <c r="E375" s="23">
        <f t="shared" si="8"/>
        <v>1491409.1829999967</v>
      </c>
      <c r="F375" s="25" t="s">
        <v>249</v>
      </c>
    </row>
    <row r="376" spans="1:6" ht="16.5" customHeight="1">
      <c r="A376" s="27" t="s">
        <v>421</v>
      </c>
      <c r="B376" s="58" t="s">
        <v>101</v>
      </c>
      <c r="C376" s="24"/>
      <c r="D376" s="24">
        <v>118519.13</v>
      </c>
      <c r="E376" s="23">
        <f t="shared" si="8"/>
        <v>1372890.0529999966</v>
      </c>
      <c r="F376" s="25" t="s">
        <v>422</v>
      </c>
    </row>
    <row r="377" spans="1:6" ht="16.5" customHeight="1">
      <c r="A377" s="27" t="s">
        <v>421</v>
      </c>
      <c r="B377" s="57" t="s">
        <v>201</v>
      </c>
      <c r="C377" s="24">
        <v>2688</v>
      </c>
      <c r="D377" s="24"/>
      <c r="E377" s="23">
        <f t="shared" si="8"/>
        <v>1375578.0529999966</v>
      </c>
      <c r="F377" s="25" t="s">
        <v>382</v>
      </c>
    </row>
    <row r="378" spans="1:6" ht="16.5" customHeight="1">
      <c r="A378" s="27" t="s">
        <v>421</v>
      </c>
      <c r="B378" s="59" t="s">
        <v>20</v>
      </c>
      <c r="C378" s="29"/>
      <c r="D378" s="29">
        <v>5935.51</v>
      </c>
      <c r="E378" s="23">
        <f t="shared" si="8"/>
        <v>1369642.5429999966</v>
      </c>
      <c r="F378" s="25" t="s">
        <v>423</v>
      </c>
    </row>
    <row r="379" spans="1:6" ht="16.5" customHeight="1">
      <c r="A379" s="27" t="s">
        <v>421</v>
      </c>
      <c r="B379" s="57" t="s">
        <v>327</v>
      </c>
      <c r="C379" s="29"/>
      <c r="D379" s="24">
        <v>1760.26</v>
      </c>
      <c r="E379" s="23">
        <f t="shared" si="8"/>
        <v>1367882.2829999966</v>
      </c>
      <c r="F379" s="25" t="s">
        <v>424</v>
      </c>
    </row>
    <row r="380" spans="1:6" ht="16.5" customHeight="1">
      <c r="A380" s="27" t="s">
        <v>421</v>
      </c>
      <c r="B380" s="57" t="s">
        <v>327</v>
      </c>
      <c r="C380" s="29"/>
      <c r="D380" s="24">
        <v>733.45</v>
      </c>
      <c r="E380" s="23">
        <f t="shared" si="8"/>
        <v>1367148.8329999966</v>
      </c>
      <c r="F380" s="25" t="s">
        <v>424</v>
      </c>
    </row>
    <row r="381" spans="1:6" ht="16.5" customHeight="1">
      <c r="A381" s="27" t="s">
        <v>421</v>
      </c>
      <c r="B381" s="60" t="s">
        <v>327</v>
      </c>
      <c r="C381" s="29"/>
      <c r="D381" s="24">
        <v>146.69</v>
      </c>
      <c r="E381" s="23">
        <f t="shared" si="8"/>
        <v>1367002.1429999967</v>
      </c>
      <c r="F381" s="25" t="s">
        <v>425</v>
      </c>
    </row>
    <row r="382" spans="1:6" ht="16.5" customHeight="1">
      <c r="A382" s="27" t="s">
        <v>421</v>
      </c>
      <c r="B382" s="60" t="s">
        <v>8</v>
      </c>
      <c r="C382" s="29"/>
      <c r="D382" s="35">
        <v>259.26</v>
      </c>
      <c r="E382" s="23">
        <f t="shared" si="8"/>
        <v>1366742.8829999967</v>
      </c>
      <c r="F382" s="25" t="s">
        <v>9</v>
      </c>
    </row>
    <row r="383" spans="1:6" ht="16.5" customHeight="1">
      <c r="A383" s="27" t="s">
        <v>426</v>
      </c>
      <c r="B383" s="60" t="s">
        <v>400</v>
      </c>
      <c r="C383" s="29"/>
      <c r="D383" s="35">
        <v>12000</v>
      </c>
      <c r="E383" s="23">
        <f t="shared" si="8"/>
        <v>1354742.8829999967</v>
      </c>
      <c r="F383" s="25" t="s">
        <v>428</v>
      </c>
    </row>
    <row r="384" spans="1:6" ht="16.5" customHeight="1">
      <c r="A384" s="27" t="s">
        <v>426</v>
      </c>
      <c r="B384" s="60" t="s">
        <v>16</v>
      </c>
      <c r="C384" s="29"/>
      <c r="D384" s="35">
        <v>6126.86</v>
      </c>
      <c r="E384" s="23">
        <f t="shared" si="8"/>
        <v>1348616.0229999966</v>
      </c>
      <c r="F384" s="25" t="s">
        <v>429</v>
      </c>
    </row>
    <row r="385" spans="1:6" ht="16.5" customHeight="1">
      <c r="A385" s="27" t="s">
        <v>426</v>
      </c>
      <c r="B385" s="60" t="s">
        <v>8</v>
      </c>
      <c r="C385" s="29"/>
      <c r="D385" s="35">
        <v>100</v>
      </c>
      <c r="E385" s="23">
        <f t="shared" si="8"/>
        <v>1348516.0229999966</v>
      </c>
      <c r="F385" s="25" t="s">
        <v>9</v>
      </c>
    </row>
    <row r="386" spans="1:6" ht="16.5" customHeight="1">
      <c r="A386" s="27" t="s">
        <v>426</v>
      </c>
      <c r="B386" s="60" t="s">
        <v>427</v>
      </c>
      <c r="C386" s="29">
        <v>42330.42</v>
      </c>
      <c r="D386" s="35"/>
      <c r="E386" s="23">
        <f t="shared" si="8"/>
        <v>1390846.4429999965</v>
      </c>
      <c r="F386" s="25" t="s">
        <v>249</v>
      </c>
    </row>
    <row r="387" spans="1:6" ht="16.5" customHeight="1">
      <c r="A387" s="27" t="s">
        <v>430</v>
      </c>
      <c r="B387" s="60" t="s">
        <v>397</v>
      </c>
      <c r="C387" s="29"/>
      <c r="D387" s="35">
        <v>1599</v>
      </c>
      <c r="E387" s="23">
        <f t="shared" si="8"/>
        <v>1389247.4429999965</v>
      </c>
      <c r="F387" s="25" t="s">
        <v>127</v>
      </c>
    </row>
    <row r="388" spans="1:6" ht="16.5" customHeight="1">
      <c r="A388" s="27" t="s">
        <v>430</v>
      </c>
      <c r="B388" s="60" t="s">
        <v>8</v>
      </c>
      <c r="C388" s="29"/>
      <c r="D388" s="35">
        <v>50</v>
      </c>
      <c r="E388" s="23">
        <f t="shared" si="8"/>
        <v>1389197.4429999965</v>
      </c>
      <c r="F388" s="25" t="s">
        <v>9</v>
      </c>
    </row>
    <row r="389" spans="1:6" ht="16.5" customHeight="1">
      <c r="A389" s="27" t="s">
        <v>431</v>
      </c>
      <c r="B389" s="60" t="s">
        <v>8</v>
      </c>
      <c r="C389" s="29"/>
      <c r="D389" s="35">
        <v>100</v>
      </c>
      <c r="E389" s="23">
        <f t="shared" si="8"/>
        <v>1389097.4429999965</v>
      </c>
      <c r="F389" s="25" t="s">
        <v>9</v>
      </c>
    </row>
    <row r="390" spans="1:6" ht="16.5" customHeight="1">
      <c r="A390" s="27" t="s">
        <v>431</v>
      </c>
      <c r="B390" s="60" t="s">
        <v>432</v>
      </c>
      <c r="C390" s="29"/>
      <c r="D390" s="35">
        <v>12016.8</v>
      </c>
      <c r="E390" s="23">
        <f t="shared" si="8"/>
        <v>1377080.6429999964</v>
      </c>
      <c r="F390" s="25" t="s">
        <v>434</v>
      </c>
    </row>
    <row r="391" spans="1:6" ht="16.5" customHeight="1">
      <c r="A391" s="27" t="s">
        <v>431</v>
      </c>
      <c r="B391" s="60" t="s">
        <v>433</v>
      </c>
      <c r="C391" s="29"/>
      <c r="D391" s="35">
        <v>4097</v>
      </c>
      <c r="E391" s="23">
        <f t="shared" si="8"/>
        <v>1372983.6429999964</v>
      </c>
      <c r="F391" s="25" t="s">
        <v>435</v>
      </c>
    </row>
    <row r="392" spans="1:6" ht="16.5" customHeight="1">
      <c r="A392" s="27" t="s">
        <v>436</v>
      </c>
      <c r="B392" s="60" t="s">
        <v>437</v>
      </c>
      <c r="C392" s="29">
        <v>35275.35</v>
      </c>
      <c r="D392" s="35"/>
      <c r="E392" s="23">
        <f t="shared" si="8"/>
        <v>1408258.9929999965</v>
      </c>
      <c r="F392" s="25" t="s">
        <v>249</v>
      </c>
    </row>
    <row r="393" spans="1:6" ht="16.5" customHeight="1">
      <c r="A393" s="27" t="s">
        <v>436</v>
      </c>
      <c r="B393" s="60" t="s">
        <v>8</v>
      </c>
      <c r="C393" s="29"/>
      <c r="D393" s="35">
        <v>100</v>
      </c>
      <c r="E393" s="23">
        <f t="shared" si="8"/>
        <v>1408158.9929999965</v>
      </c>
      <c r="F393" s="25" t="s">
        <v>9</v>
      </c>
    </row>
    <row r="394" spans="1:6" ht="16.5" customHeight="1">
      <c r="A394" s="27" t="s">
        <v>436</v>
      </c>
      <c r="B394" s="60" t="s">
        <v>400</v>
      </c>
      <c r="C394" s="29"/>
      <c r="D394" s="35">
        <v>200000</v>
      </c>
      <c r="E394" s="23">
        <f t="shared" si="8"/>
        <v>1208158.9929999965</v>
      </c>
      <c r="F394" s="25" t="s">
        <v>438</v>
      </c>
    </row>
    <row r="395" spans="1:6" ht="16.5" customHeight="1">
      <c r="A395" s="27" t="s">
        <v>439</v>
      </c>
      <c r="B395" s="60" t="s">
        <v>440</v>
      </c>
      <c r="C395" s="29"/>
      <c r="D395" s="35">
        <v>4000</v>
      </c>
      <c r="E395" s="23">
        <f t="shared" si="8"/>
        <v>1204158.9929999965</v>
      </c>
      <c r="F395" s="25" t="s">
        <v>441</v>
      </c>
    </row>
    <row r="396" spans="1:6" ht="16.5" customHeight="1">
      <c r="A396" s="27" t="s">
        <v>439</v>
      </c>
      <c r="B396" s="60" t="s">
        <v>8</v>
      </c>
      <c r="C396" s="29"/>
      <c r="D396" s="35">
        <v>100</v>
      </c>
      <c r="E396" s="23">
        <f t="shared" si="8"/>
        <v>1204058.9929999965</v>
      </c>
      <c r="F396" s="25" t="s">
        <v>9</v>
      </c>
    </row>
    <row r="397" spans="1:6" ht="16.5" customHeight="1">
      <c r="A397" s="27" t="s">
        <v>439</v>
      </c>
      <c r="B397" s="60" t="s">
        <v>5</v>
      </c>
      <c r="C397" s="29">
        <v>458985</v>
      </c>
      <c r="D397" s="35"/>
      <c r="E397" s="23">
        <f t="shared" si="8"/>
        <v>1663043.9929999965</v>
      </c>
      <c r="F397" s="25" t="s">
        <v>6</v>
      </c>
    </row>
    <row r="398" spans="1:6" ht="16.5" customHeight="1">
      <c r="A398" s="27" t="s">
        <v>439</v>
      </c>
      <c r="B398" s="60" t="s">
        <v>303</v>
      </c>
      <c r="C398" s="29"/>
      <c r="D398" s="35">
        <v>3750</v>
      </c>
      <c r="E398" s="23">
        <f t="shared" si="8"/>
        <v>1659293.9929999965</v>
      </c>
      <c r="F398" s="25" t="s">
        <v>442</v>
      </c>
    </row>
    <row r="399" spans="1:6" ht="16.5" customHeight="1">
      <c r="A399" s="27" t="s">
        <v>443</v>
      </c>
      <c r="B399" s="60" t="s">
        <v>8</v>
      </c>
      <c r="C399" s="29"/>
      <c r="D399" s="35">
        <v>124.99</v>
      </c>
      <c r="E399" s="23">
        <f t="shared" si="8"/>
        <v>1659169.0029999965</v>
      </c>
      <c r="F399" s="25" t="s">
        <v>9</v>
      </c>
    </row>
    <row r="400" spans="1:6" ht="16.5" customHeight="1">
      <c r="A400" s="27" t="s">
        <v>443</v>
      </c>
      <c r="B400" s="60" t="s">
        <v>31</v>
      </c>
      <c r="C400" s="29"/>
      <c r="D400" s="35">
        <v>249984</v>
      </c>
      <c r="E400" s="23">
        <f t="shared" si="8"/>
        <v>1409185.0029999965</v>
      </c>
      <c r="F400" s="25" t="s">
        <v>444</v>
      </c>
    </row>
    <row r="401" spans="1:6" ht="16.5" customHeight="1">
      <c r="A401" s="27" t="s">
        <v>443</v>
      </c>
      <c r="B401" s="60" t="s">
        <v>8</v>
      </c>
      <c r="C401" s="29"/>
      <c r="D401" s="35">
        <v>500</v>
      </c>
      <c r="E401" s="23">
        <f t="shared" si="8"/>
        <v>1408685.0029999965</v>
      </c>
      <c r="F401" s="25" t="s">
        <v>9</v>
      </c>
    </row>
    <row r="402" spans="1:6" ht="16.5" customHeight="1">
      <c r="A402" s="27" t="s">
        <v>446</v>
      </c>
      <c r="B402" s="56" t="s">
        <v>8</v>
      </c>
      <c r="C402" s="23">
        <v>285.86</v>
      </c>
      <c r="D402" s="21"/>
      <c r="E402" s="23">
        <f>E401+C402-D402</f>
        <v>1408970.8629999966</v>
      </c>
      <c r="F402" s="20" t="s">
        <v>10</v>
      </c>
    </row>
    <row r="403" spans="1:6" ht="16.5" customHeight="1">
      <c r="A403" s="27" t="s">
        <v>446</v>
      </c>
      <c r="B403" s="57" t="s">
        <v>15</v>
      </c>
      <c r="C403" s="24"/>
      <c r="D403" s="24">
        <v>75344</v>
      </c>
      <c r="E403" s="23">
        <f aca="true" t="shared" si="9" ref="E403:E446">E402+C403-D403</f>
        <v>1333626.8629999966</v>
      </c>
      <c r="F403" s="25" t="s">
        <v>11</v>
      </c>
    </row>
    <row r="404" spans="1:6" ht="16.5" customHeight="1">
      <c r="A404" s="27" t="s">
        <v>446</v>
      </c>
      <c r="B404" s="58" t="s">
        <v>16</v>
      </c>
      <c r="C404" s="24"/>
      <c r="D404" s="24">
        <v>26780</v>
      </c>
      <c r="E404" s="23">
        <f t="shared" si="9"/>
        <v>1306846.8629999966</v>
      </c>
      <c r="F404" s="25" t="s">
        <v>17</v>
      </c>
    </row>
    <row r="405" spans="1:6" ht="16.5" customHeight="1">
      <c r="A405" s="27" t="s">
        <v>446</v>
      </c>
      <c r="B405" s="57" t="s">
        <v>36</v>
      </c>
      <c r="C405" s="24"/>
      <c r="D405" s="24">
        <v>30000</v>
      </c>
      <c r="E405" s="23">
        <f t="shared" si="9"/>
        <v>1276846.8629999966</v>
      </c>
      <c r="F405" s="25" t="s">
        <v>37</v>
      </c>
    </row>
    <row r="406" spans="1:6" ht="16.5" customHeight="1">
      <c r="A406" s="27" t="s">
        <v>446</v>
      </c>
      <c r="B406" s="57" t="s">
        <v>65</v>
      </c>
      <c r="C406" s="24"/>
      <c r="D406" s="24">
        <v>31780</v>
      </c>
      <c r="E406" s="23">
        <f t="shared" si="9"/>
        <v>1245066.8629999966</v>
      </c>
      <c r="F406" s="25" t="s">
        <v>301</v>
      </c>
    </row>
    <row r="407" spans="1:6" ht="16.5" customHeight="1">
      <c r="A407" s="27" t="s">
        <v>446</v>
      </c>
      <c r="B407" s="57" t="s">
        <v>8</v>
      </c>
      <c r="C407" s="24"/>
      <c r="D407" s="24">
        <v>400</v>
      </c>
      <c r="E407" s="23">
        <f t="shared" si="9"/>
        <v>1244666.8629999966</v>
      </c>
      <c r="F407" s="25" t="s">
        <v>9</v>
      </c>
    </row>
    <row r="408" spans="1:6" ht="16.5" customHeight="1">
      <c r="A408" s="27" t="s">
        <v>446</v>
      </c>
      <c r="B408" s="57" t="s">
        <v>16</v>
      </c>
      <c r="C408" s="24"/>
      <c r="D408" s="24">
        <v>1980</v>
      </c>
      <c r="E408" s="23">
        <f t="shared" si="9"/>
        <v>1242686.8629999966</v>
      </c>
      <c r="F408" s="25" t="s">
        <v>18</v>
      </c>
    </row>
    <row r="409" spans="1:6" ht="16.5" customHeight="1">
      <c r="A409" s="27" t="s">
        <v>446</v>
      </c>
      <c r="B409" s="57" t="s">
        <v>298</v>
      </c>
      <c r="C409" s="24"/>
      <c r="D409" s="24">
        <v>3290</v>
      </c>
      <c r="E409" s="23">
        <f t="shared" si="9"/>
        <v>1239396.8629999966</v>
      </c>
      <c r="F409" s="25" t="s">
        <v>18</v>
      </c>
    </row>
    <row r="410" spans="1:6" ht="16.5" customHeight="1">
      <c r="A410" s="27" t="s">
        <v>446</v>
      </c>
      <c r="B410" s="57" t="s">
        <v>298</v>
      </c>
      <c r="C410" s="24"/>
      <c r="D410" s="24">
        <v>13780</v>
      </c>
      <c r="E410" s="23">
        <f t="shared" si="9"/>
        <v>1225616.8629999966</v>
      </c>
      <c r="F410" s="25" t="s">
        <v>17</v>
      </c>
    </row>
    <row r="411" spans="1:6" ht="16.5" customHeight="1">
      <c r="A411" s="27" t="s">
        <v>446</v>
      </c>
      <c r="B411" s="57" t="s">
        <v>447</v>
      </c>
      <c r="C411" s="24"/>
      <c r="D411" s="24">
        <v>5499</v>
      </c>
      <c r="E411" s="23">
        <f t="shared" si="9"/>
        <v>1220117.8629999966</v>
      </c>
      <c r="F411" s="25" t="s">
        <v>345</v>
      </c>
    </row>
    <row r="412" spans="1:6" ht="16.5" customHeight="1">
      <c r="A412" s="27" t="s">
        <v>448</v>
      </c>
      <c r="B412" s="57" t="s">
        <v>86</v>
      </c>
      <c r="C412" s="24">
        <v>7054.8</v>
      </c>
      <c r="D412" s="24"/>
      <c r="E412" s="23">
        <f t="shared" si="9"/>
        <v>1227172.6629999967</v>
      </c>
      <c r="F412" s="25" t="s">
        <v>249</v>
      </c>
    </row>
    <row r="413" spans="1:6" ht="16.5" customHeight="1">
      <c r="A413" s="27" t="s">
        <v>449</v>
      </c>
      <c r="B413" s="57" t="s">
        <v>427</v>
      </c>
      <c r="C413" s="24">
        <v>42328.8</v>
      </c>
      <c r="D413" s="24"/>
      <c r="E413" s="23">
        <f t="shared" si="9"/>
        <v>1269501.4629999967</v>
      </c>
      <c r="F413" s="25" t="s">
        <v>249</v>
      </c>
    </row>
    <row r="414" spans="1:6" ht="16.5" customHeight="1">
      <c r="A414" s="27" t="s">
        <v>450</v>
      </c>
      <c r="B414" s="58" t="s">
        <v>451</v>
      </c>
      <c r="C414" s="24"/>
      <c r="D414" s="24">
        <v>31314</v>
      </c>
      <c r="E414" s="23">
        <f t="shared" si="9"/>
        <v>1238187.4629999967</v>
      </c>
      <c r="F414" s="25" t="s">
        <v>452</v>
      </c>
    </row>
    <row r="415" spans="1:6" ht="16.5" customHeight="1">
      <c r="A415" s="27" t="s">
        <v>450</v>
      </c>
      <c r="B415" s="58" t="s">
        <v>303</v>
      </c>
      <c r="C415" s="24"/>
      <c r="D415" s="24">
        <v>23283.14</v>
      </c>
      <c r="E415" s="23">
        <f t="shared" si="9"/>
        <v>1214904.3229999968</v>
      </c>
      <c r="F415" s="25" t="s">
        <v>414</v>
      </c>
    </row>
    <row r="416" spans="1:6" ht="16.5" customHeight="1">
      <c r="A416" s="27" t="s">
        <v>450</v>
      </c>
      <c r="B416" s="58" t="s">
        <v>326</v>
      </c>
      <c r="C416" s="24"/>
      <c r="D416" s="24">
        <v>5168.83</v>
      </c>
      <c r="E416" s="23">
        <f t="shared" si="9"/>
        <v>1209735.4929999968</v>
      </c>
      <c r="F416" s="25" t="s">
        <v>345</v>
      </c>
    </row>
    <row r="417" spans="1:6" ht="16.5" customHeight="1">
      <c r="A417" s="27" t="s">
        <v>450</v>
      </c>
      <c r="B417" s="58" t="s">
        <v>8</v>
      </c>
      <c r="C417" s="24"/>
      <c r="D417" s="24">
        <v>300</v>
      </c>
      <c r="E417" s="23">
        <f t="shared" si="9"/>
        <v>1209435.4929999968</v>
      </c>
      <c r="F417" s="25" t="s">
        <v>9</v>
      </c>
    </row>
    <row r="418" spans="1:6" ht="16.5" customHeight="1">
      <c r="A418" s="27" t="s">
        <v>450</v>
      </c>
      <c r="B418" s="58" t="s">
        <v>20</v>
      </c>
      <c r="C418" s="23"/>
      <c r="D418" s="24">
        <v>10406.86</v>
      </c>
      <c r="E418" s="23">
        <f t="shared" si="9"/>
        <v>1199028.6329999967</v>
      </c>
      <c r="F418" s="25" t="s">
        <v>453</v>
      </c>
    </row>
    <row r="419" spans="1:6" ht="16.5" customHeight="1">
      <c r="A419" s="27" t="s">
        <v>450</v>
      </c>
      <c r="B419" s="58" t="s">
        <v>397</v>
      </c>
      <c r="C419" s="23"/>
      <c r="D419" s="24">
        <v>1599</v>
      </c>
      <c r="E419" s="23">
        <f t="shared" si="9"/>
        <v>1197429.6329999967</v>
      </c>
      <c r="F419" s="25" t="s">
        <v>127</v>
      </c>
    </row>
    <row r="420" spans="1:6" ht="16.5" customHeight="1">
      <c r="A420" s="27" t="s">
        <v>450</v>
      </c>
      <c r="B420" s="58" t="s">
        <v>327</v>
      </c>
      <c r="C420" s="23"/>
      <c r="D420" s="24">
        <v>1062.02</v>
      </c>
      <c r="E420" s="23">
        <f t="shared" si="9"/>
        <v>1196367.6129999966</v>
      </c>
      <c r="F420" s="25" t="s">
        <v>424</v>
      </c>
    </row>
    <row r="421" spans="1:6" ht="16.5" customHeight="1">
      <c r="A421" s="27" t="s">
        <v>450</v>
      </c>
      <c r="B421" s="58" t="s">
        <v>201</v>
      </c>
      <c r="C421" s="23">
        <v>2688</v>
      </c>
      <c r="D421" s="24"/>
      <c r="E421" s="23">
        <f t="shared" si="9"/>
        <v>1199055.6129999966</v>
      </c>
      <c r="F421" s="25" t="s">
        <v>382</v>
      </c>
    </row>
    <row r="422" spans="1:6" ht="16.5" customHeight="1">
      <c r="A422" s="27" t="s">
        <v>454</v>
      </c>
      <c r="B422" s="58" t="s">
        <v>437</v>
      </c>
      <c r="C422" s="24">
        <v>35274</v>
      </c>
      <c r="D422" s="24"/>
      <c r="E422" s="23">
        <f t="shared" si="9"/>
        <v>1234329.6129999966</v>
      </c>
      <c r="F422" s="25" t="s">
        <v>249</v>
      </c>
    </row>
    <row r="423" spans="1:6" ht="16.5" customHeight="1">
      <c r="A423" s="27" t="s">
        <v>454</v>
      </c>
      <c r="B423" s="58" t="s">
        <v>455</v>
      </c>
      <c r="C423" s="24">
        <v>11288.11</v>
      </c>
      <c r="D423" s="24"/>
      <c r="E423" s="23">
        <f t="shared" si="9"/>
        <v>1245617.7229999967</v>
      </c>
      <c r="F423" s="25" t="s">
        <v>249</v>
      </c>
    </row>
    <row r="424" spans="1:6" ht="16.5" customHeight="1">
      <c r="A424" s="27" t="s">
        <v>454</v>
      </c>
      <c r="B424" s="58" t="s">
        <v>455</v>
      </c>
      <c r="C424" s="24">
        <v>11287.68</v>
      </c>
      <c r="D424" s="24"/>
      <c r="E424" s="23">
        <f t="shared" si="9"/>
        <v>1256905.4029999967</v>
      </c>
      <c r="F424" s="25" t="s">
        <v>249</v>
      </c>
    </row>
    <row r="425" spans="1:6" ht="16.5" customHeight="1">
      <c r="A425" s="27" t="s">
        <v>456</v>
      </c>
      <c r="B425" s="58" t="s">
        <v>5</v>
      </c>
      <c r="C425" s="24">
        <v>386188.8</v>
      </c>
      <c r="D425" s="24"/>
      <c r="E425" s="23">
        <f t="shared" si="9"/>
        <v>1643094.2029999967</v>
      </c>
      <c r="F425" s="25" t="s">
        <v>6</v>
      </c>
    </row>
    <row r="426" spans="1:6" ht="16.5" customHeight="1">
      <c r="A426" s="27" t="s">
        <v>457</v>
      </c>
      <c r="B426" s="57" t="s">
        <v>20</v>
      </c>
      <c r="C426" s="24"/>
      <c r="D426" s="24">
        <v>6773.23</v>
      </c>
      <c r="E426" s="23">
        <f t="shared" si="9"/>
        <v>1636320.9729999967</v>
      </c>
      <c r="F426" s="25" t="s">
        <v>458</v>
      </c>
    </row>
    <row r="427" spans="1:6" ht="16.5" customHeight="1">
      <c r="A427" s="27" t="s">
        <v>457</v>
      </c>
      <c r="B427" s="59" t="s">
        <v>8</v>
      </c>
      <c r="C427" s="29"/>
      <c r="D427" s="29">
        <v>50</v>
      </c>
      <c r="E427" s="23">
        <f t="shared" si="9"/>
        <v>1636270.9729999967</v>
      </c>
      <c r="F427" s="25" t="s">
        <v>9</v>
      </c>
    </row>
    <row r="428" spans="1:6" ht="16.5" customHeight="1">
      <c r="A428" s="27" t="s">
        <v>459</v>
      </c>
      <c r="B428" s="57" t="s">
        <v>327</v>
      </c>
      <c r="C428" s="29"/>
      <c r="D428" s="24">
        <v>1466.88</v>
      </c>
      <c r="E428" s="23">
        <f t="shared" si="9"/>
        <v>1634804.0929999969</v>
      </c>
      <c r="F428" s="25" t="s">
        <v>463</v>
      </c>
    </row>
    <row r="429" spans="1:6" ht="16.5" customHeight="1">
      <c r="A429" s="27" t="s">
        <v>459</v>
      </c>
      <c r="B429" s="57" t="s">
        <v>327</v>
      </c>
      <c r="C429" s="29"/>
      <c r="D429" s="24">
        <v>1173.51</v>
      </c>
      <c r="E429" s="23">
        <f t="shared" si="9"/>
        <v>1633630.5829999968</v>
      </c>
      <c r="F429" s="25" t="s">
        <v>463</v>
      </c>
    </row>
    <row r="430" spans="1:6" ht="16.5" customHeight="1">
      <c r="A430" s="27" t="s">
        <v>459</v>
      </c>
      <c r="B430" s="60" t="s">
        <v>400</v>
      </c>
      <c r="C430" s="29"/>
      <c r="D430" s="24">
        <v>100000</v>
      </c>
      <c r="E430" s="23">
        <f t="shared" si="9"/>
        <v>1533630.5829999968</v>
      </c>
      <c r="F430" s="25" t="s">
        <v>461</v>
      </c>
    </row>
    <row r="431" spans="1:6" ht="16.5" customHeight="1">
      <c r="A431" s="27" t="s">
        <v>459</v>
      </c>
      <c r="B431" s="60" t="s">
        <v>8</v>
      </c>
      <c r="C431" s="29"/>
      <c r="D431" s="35">
        <v>200</v>
      </c>
      <c r="E431" s="23">
        <f t="shared" si="9"/>
        <v>1533430.5829999968</v>
      </c>
      <c r="F431" s="25" t="s">
        <v>9</v>
      </c>
    </row>
    <row r="432" spans="1:6" ht="16.5" customHeight="1">
      <c r="A432" s="27" t="s">
        <v>459</v>
      </c>
      <c r="B432" s="60" t="s">
        <v>460</v>
      </c>
      <c r="C432" s="29"/>
      <c r="D432" s="35">
        <v>7800</v>
      </c>
      <c r="E432" s="23">
        <f t="shared" si="9"/>
        <v>1525630.5829999968</v>
      </c>
      <c r="F432" s="25" t="s">
        <v>462</v>
      </c>
    </row>
    <row r="433" spans="1:6" ht="16.5" customHeight="1">
      <c r="A433" s="27" t="s">
        <v>464</v>
      </c>
      <c r="B433" s="60" t="s">
        <v>465</v>
      </c>
      <c r="C433" s="29"/>
      <c r="D433" s="35">
        <v>300000</v>
      </c>
      <c r="E433" s="23">
        <f t="shared" si="9"/>
        <v>1225630.5829999968</v>
      </c>
      <c r="F433" s="25" t="s">
        <v>467</v>
      </c>
    </row>
    <row r="434" spans="1:6" ht="16.5" customHeight="1">
      <c r="A434" s="27" t="s">
        <v>464</v>
      </c>
      <c r="B434" s="60" t="s">
        <v>8</v>
      </c>
      <c r="C434" s="29"/>
      <c r="D434" s="35">
        <v>275</v>
      </c>
      <c r="E434" s="23">
        <f t="shared" si="9"/>
        <v>1225355.5829999968</v>
      </c>
      <c r="F434" s="25" t="s">
        <v>9</v>
      </c>
    </row>
    <row r="435" spans="1:6" ht="16.5" customHeight="1">
      <c r="A435" s="27" t="s">
        <v>464</v>
      </c>
      <c r="B435" s="60" t="s">
        <v>466</v>
      </c>
      <c r="C435" s="29"/>
      <c r="D435" s="35">
        <v>100000</v>
      </c>
      <c r="E435" s="23">
        <f t="shared" si="9"/>
        <v>1125355.5829999968</v>
      </c>
      <c r="F435" s="25" t="s">
        <v>72</v>
      </c>
    </row>
    <row r="436" spans="1:6" ht="16.5" customHeight="1">
      <c r="A436" s="27" t="s">
        <v>468</v>
      </c>
      <c r="B436" s="60" t="s">
        <v>469</v>
      </c>
      <c r="C436" s="29">
        <v>14109.87</v>
      </c>
      <c r="D436" s="35"/>
      <c r="E436" s="23">
        <f t="shared" si="9"/>
        <v>1139465.452999997</v>
      </c>
      <c r="F436" s="25" t="s">
        <v>249</v>
      </c>
    </row>
    <row r="437" spans="1:6" ht="16.5" customHeight="1">
      <c r="A437" s="27" t="s">
        <v>471</v>
      </c>
      <c r="B437" s="60" t="s">
        <v>8</v>
      </c>
      <c r="C437" s="29"/>
      <c r="D437" s="35">
        <v>62.66</v>
      </c>
      <c r="E437" s="23">
        <f t="shared" si="9"/>
        <v>1139402.792999997</v>
      </c>
      <c r="F437" s="25" t="s">
        <v>9</v>
      </c>
    </row>
    <row r="438" spans="1:6" ht="16.5" customHeight="1">
      <c r="A438" s="27" t="s">
        <v>471</v>
      </c>
      <c r="B438" s="60" t="s">
        <v>101</v>
      </c>
      <c r="C438" s="29"/>
      <c r="D438" s="35">
        <v>125316.61</v>
      </c>
      <c r="E438" s="23">
        <f t="shared" si="9"/>
        <v>1014086.182999997</v>
      </c>
      <c r="F438" s="25" t="s">
        <v>470</v>
      </c>
    </row>
    <row r="439" spans="1:6" ht="16.5" customHeight="1">
      <c r="A439" s="27" t="s">
        <v>472</v>
      </c>
      <c r="B439" s="60" t="s">
        <v>447</v>
      </c>
      <c r="C439" s="29"/>
      <c r="D439" s="35">
        <v>4086.96</v>
      </c>
      <c r="E439" s="23">
        <f t="shared" si="9"/>
        <v>1009999.2229999971</v>
      </c>
      <c r="F439" s="25" t="s">
        <v>345</v>
      </c>
    </row>
    <row r="440" spans="1:6" ht="16.5" customHeight="1">
      <c r="A440" s="27" t="s">
        <v>472</v>
      </c>
      <c r="B440" s="60" t="s">
        <v>8</v>
      </c>
      <c r="C440" s="29"/>
      <c r="D440" s="35">
        <v>50</v>
      </c>
      <c r="E440" s="23">
        <f t="shared" si="9"/>
        <v>1009949.2229999971</v>
      </c>
      <c r="F440" s="25" t="s">
        <v>9</v>
      </c>
    </row>
    <row r="441" spans="1:6" ht="16.5" customHeight="1">
      <c r="A441" s="27" t="s">
        <v>472</v>
      </c>
      <c r="B441" s="60" t="s">
        <v>5</v>
      </c>
      <c r="C441" s="29">
        <v>260337.8</v>
      </c>
      <c r="D441" s="35"/>
      <c r="E441" s="23">
        <f t="shared" si="9"/>
        <v>1270287.022999997</v>
      </c>
      <c r="F441" s="25" t="s">
        <v>6</v>
      </c>
    </row>
    <row r="442" spans="1:6" ht="16.5" customHeight="1">
      <c r="A442" s="27" t="s">
        <v>473</v>
      </c>
      <c r="B442" s="60" t="s">
        <v>8</v>
      </c>
      <c r="C442" s="29"/>
      <c r="D442" s="35">
        <v>50</v>
      </c>
      <c r="E442" s="23">
        <f t="shared" si="9"/>
        <v>1270237.022999997</v>
      </c>
      <c r="F442" s="25" t="s">
        <v>9</v>
      </c>
    </row>
    <row r="443" spans="1:6" ht="16.5" customHeight="1">
      <c r="A443" s="27" t="s">
        <v>473</v>
      </c>
      <c r="B443" s="60" t="s">
        <v>16</v>
      </c>
      <c r="C443" s="29"/>
      <c r="D443" s="35">
        <v>4382</v>
      </c>
      <c r="E443" s="23">
        <f t="shared" si="9"/>
        <v>1265855.022999997</v>
      </c>
      <c r="F443" s="25" t="s">
        <v>474</v>
      </c>
    </row>
    <row r="444" spans="1:6" ht="16.5" customHeight="1">
      <c r="A444" s="27" t="s">
        <v>475</v>
      </c>
      <c r="B444" s="60" t="s">
        <v>31</v>
      </c>
      <c r="C444" s="29"/>
      <c r="D444" s="35">
        <v>241920</v>
      </c>
      <c r="E444" s="23">
        <f t="shared" si="9"/>
        <v>1023935.022999997</v>
      </c>
      <c r="F444" s="25" t="s">
        <v>476</v>
      </c>
    </row>
    <row r="445" spans="1:6" ht="16.5" customHeight="1">
      <c r="A445" s="27" t="s">
        <v>475</v>
      </c>
      <c r="B445" s="60" t="s">
        <v>8</v>
      </c>
      <c r="C445" s="29"/>
      <c r="D445" s="35">
        <v>500</v>
      </c>
      <c r="E445" s="23">
        <f t="shared" si="9"/>
        <v>1023435.022999997</v>
      </c>
      <c r="F445" s="25" t="s">
        <v>9</v>
      </c>
    </row>
    <row r="446" spans="1:6" ht="16.5" customHeight="1">
      <c r="A446" s="27" t="s">
        <v>475</v>
      </c>
      <c r="B446" s="60" t="s">
        <v>8</v>
      </c>
      <c r="C446" s="29"/>
      <c r="D446" s="35">
        <v>120.96</v>
      </c>
      <c r="E446" s="23">
        <f t="shared" si="9"/>
        <v>1023314.062999997</v>
      </c>
      <c r="F446" s="25" t="s">
        <v>9</v>
      </c>
    </row>
    <row r="447" spans="1:6" ht="16.5" customHeight="1">
      <c r="A447" s="27" t="s">
        <v>480</v>
      </c>
      <c r="B447" s="56" t="s">
        <v>8</v>
      </c>
      <c r="C447" s="23">
        <v>260.11</v>
      </c>
      <c r="D447" s="21"/>
      <c r="E447" s="23">
        <f>E446+C447-D447</f>
        <v>1023574.172999997</v>
      </c>
      <c r="F447" s="20" t="s">
        <v>10</v>
      </c>
    </row>
    <row r="448" spans="1:6" ht="16.5" customHeight="1">
      <c r="A448" s="27" t="s">
        <v>480</v>
      </c>
      <c r="B448" s="57" t="s">
        <v>15</v>
      </c>
      <c r="C448" s="24"/>
      <c r="D448" s="24">
        <v>75344</v>
      </c>
      <c r="E448" s="23">
        <f aca="true" t="shared" si="10" ref="E448:E502">E447+C448-D448</f>
        <v>948230.172999997</v>
      </c>
      <c r="F448" s="25" t="s">
        <v>11</v>
      </c>
    </row>
    <row r="449" spans="1:6" ht="16.5" customHeight="1">
      <c r="A449" s="27" t="s">
        <v>480</v>
      </c>
      <c r="B449" s="58" t="s">
        <v>16</v>
      </c>
      <c r="C449" s="24"/>
      <c r="D449" s="24">
        <v>26780</v>
      </c>
      <c r="E449" s="23">
        <f t="shared" si="10"/>
        <v>921450.172999997</v>
      </c>
      <c r="F449" s="25" t="s">
        <v>17</v>
      </c>
    </row>
    <row r="450" spans="1:6" ht="16.5" customHeight="1">
      <c r="A450" s="27" t="s">
        <v>480</v>
      </c>
      <c r="B450" s="57" t="s">
        <v>36</v>
      </c>
      <c r="C450" s="24"/>
      <c r="D450" s="24">
        <v>30000</v>
      </c>
      <c r="E450" s="23">
        <f t="shared" si="10"/>
        <v>891450.172999997</v>
      </c>
      <c r="F450" s="25" t="s">
        <v>37</v>
      </c>
    </row>
    <row r="451" spans="1:6" ht="16.5" customHeight="1">
      <c r="A451" s="27" t="s">
        <v>480</v>
      </c>
      <c r="B451" s="57" t="s">
        <v>65</v>
      </c>
      <c r="C451" s="24"/>
      <c r="D451" s="24">
        <v>31780</v>
      </c>
      <c r="E451" s="23">
        <f t="shared" si="10"/>
        <v>859670.172999997</v>
      </c>
      <c r="F451" s="25" t="s">
        <v>301</v>
      </c>
    </row>
    <row r="452" spans="1:6" ht="16.5" customHeight="1">
      <c r="A452" s="27" t="s">
        <v>480</v>
      </c>
      <c r="B452" s="57" t="s">
        <v>8</v>
      </c>
      <c r="C452" s="24"/>
      <c r="D452" s="24">
        <v>350</v>
      </c>
      <c r="E452" s="23">
        <f t="shared" si="10"/>
        <v>859320.172999997</v>
      </c>
      <c r="F452" s="25" t="s">
        <v>9</v>
      </c>
    </row>
    <row r="453" spans="1:6" ht="16.5" customHeight="1">
      <c r="A453" s="27" t="s">
        <v>480</v>
      </c>
      <c r="B453" s="57" t="s">
        <v>16</v>
      </c>
      <c r="C453" s="24"/>
      <c r="D453" s="24">
        <v>1980</v>
      </c>
      <c r="E453" s="23">
        <f t="shared" si="10"/>
        <v>857340.172999997</v>
      </c>
      <c r="F453" s="25" t="s">
        <v>18</v>
      </c>
    </row>
    <row r="454" spans="1:6" ht="16.5" customHeight="1">
      <c r="A454" s="27" t="s">
        <v>480</v>
      </c>
      <c r="B454" s="57" t="s">
        <v>298</v>
      </c>
      <c r="C454" s="24"/>
      <c r="D454" s="24">
        <v>2635</v>
      </c>
      <c r="E454" s="23">
        <f t="shared" si="10"/>
        <v>854705.172999997</v>
      </c>
      <c r="F454" s="25" t="s">
        <v>18</v>
      </c>
    </row>
    <row r="455" spans="1:6" ht="16.5" customHeight="1">
      <c r="A455" s="27" t="s">
        <v>480</v>
      </c>
      <c r="B455" s="57" t="s">
        <v>298</v>
      </c>
      <c r="C455" s="24"/>
      <c r="D455" s="24">
        <v>13780</v>
      </c>
      <c r="E455" s="23">
        <f t="shared" si="10"/>
        <v>840925.172999997</v>
      </c>
      <c r="F455" s="25" t="s">
        <v>17</v>
      </c>
    </row>
    <row r="456" spans="1:6" ht="16.5" customHeight="1">
      <c r="A456" s="27" t="s">
        <v>481</v>
      </c>
      <c r="B456" s="57" t="s">
        <v>400</v>
      </c>
      <c r="C456" s="24"/>
      <c r="D456" s="24">
        <v>50704.14</v>
      </c>
      <c r="E456" s="23">
        <f t="shared" si="10"/>
        <v>790221.032999997</v>
      </c>
      <c r="F456" s="25" t="s">
        <v>482</v>
      </c>
    </row>
    <row r="457" spans="1:6" ht="16.5" customHeight="1">
      <c r="A457" s="27" t="s">
        <v>481</v>
      </c>
      <c r="B457" s="57" t="s">
        <v>8</v>
      </c>
      <c r="C457" s="24"/>
      <c r="D457" s="24">
        <v>50</v>
      </c>
      <c r="E457" s="23">
        <f t="shared" si="10"/>
        <v>790171.032999997</v>
      </c>
      <c r="F457" s="25" t="s">
        <v>9</v>
      </c>
    </row>
    <row r="458" spans="1:6" ht="16.5" customHeight="1">
      <c r="A458" s="27" t="s">
        <v>483</v>
      </c>
      <c r="B458" s="57" t="s">
        <v>8</v>
      </c>
      <c r="C458" s="24"/>
      <c r="D458" s="24">
        <v>200</v>
      </c>
      <c r="E458" s="23">
        <f t="shared" si="10"/>
        <v>789971.032999997</v>
      </c>
      <c r="F458" s="25" t="s">
        <v>9</v>
      </c>
    </row>
    <row r="459" spans="1:6" ht="16.5" customHeight="1">
      <c r="A459" s="27" t="s">
        <v>483</v>
      </c>
      <c r="B459" s="58" t="s">
        <v>484</v>
      </c>
      <c r="C459" s="24"/>
      <c r="D459" s="24">
        <v>11750</v>
      </c>
      <c r="E459" s="23">
        <f t="shared" si="10"/>
        <v>778221.032999997</v>
      </c>
      <c r="F459" s="25" t="s">
        <v>485</v>
      </c>
    </row>
    <row r="460" spans="1:6" ht="16.5" customHeight="1">
      <c r="A460" s="27" t="s">
        <v>483</v>
      </c>
      <c r="B460" s="58" t="s">
        <v>151</v>
      </c>
      <c r="C460" s="24"/>
      <c r="D460" s="24">
        <v>23280.87</v>
      </c>
      <c r="E460" s="23">
        <f t="shared" si="10"/>
        <v>754940.162999997</v>
      </c>
      <c r="F460" s="25" t="s">
        <v>414</v>
      </c>
    </row>
    <row r="461" spans="1:6" ht="16.5" customHeight="1">
      <c r="A461" s="27" t="s">
        <v>483</v>
      </c>
      <c r="B461" s="58" t="s">
        <v>327</v>
      </c>
      <c r="C461" s="24"/>
      <c r="D461" s="24">
        <v>5186.36</v>
      </c>
      <c r="E461" s="23">
        <f t="shared" si="10"/>
        <v>749753.802999997</v>
      </c>
      <c r="F461" s="25" t="s">
        <v>486</v>
      </c>
    </row>
    <row r="462" spans="1:6" ht="16.5" customHeight="1">
      <c r="A462" s="27" t="s">
        <v>483</v>
      </c>
      <c r="B462" s="58" t="s">
        <v>397</v>
      </c>
      <c r="C462" s="24"/>
      <c r="D462" s="24">
        <v>1682.6</v>
      </c>
      <c r="E462" s="23">
        <f t="shared" si="10"/>
        <v>748071.2029999971</v>
      </c>
      <c r="F462" s="25" t="s">
        <v>127</v>
      </c>
    </row>
    <row r="463" spans="1:6" ht="16.5" customHeight="1">
      <c r="A463" s="27" t="s">
        <v>487</v>
      </c>
      <c r="B463" s="58" t="s">
        <v>5</v>
      </c>
      <c r="C463" s="23">
        <v>563011.2</v>
      </c>
      <c r="D463" s="24"/>
      <c r="E463" s="23">
        <f t="shared" si="10"/>
        <v>1311082.4029999971</v>
      </c>
      <c r="F463" s="25" t="s">
        <v>6</v>
      </c>
    </row>
    <row r="464" spans="1:6" ht="16.5" customHeight="1">
      <c r="A464" s="27" t="s">
        <v>487</v>
      </c>
      <c r="B464" s="58" t="s">
        <v>32</v>
      </c>
      <c r="C464" s="23">
        <v>7055.07</v>
      </c>
      <c r="D464" s="24"/>
      <c r="E464" s="23">
        <f t="shared" si="10"/>
        <v>1318137.4729999972</v>
      </c>
      <c r="F464" s="25" t="s">
        <v>79</v>
      </c>
    </row>
    <row r="465" spans="1:6" ht="16.5" customHeight="1">
      <c r="A465" s="27" t="s">
        <v>487</v>
      </c>
      <c r="B465" s="58" t="s">
        <v>32</v>
      </c>
      <c r="C465" s="23">
        <v>7054.8</v>
      </c>
      <c r="D465" s="24"/>
      <c r="E465" s="23">
        <f t="shared" si="10"/>
        <v>1325192.2729999973</v>
      </c>
      <c r="F465" s="25" t="s">
        <v>79</v>
      </c>
    </row>
    <row r="466" spans="1:6" ht="16.5" customHeight="1">
      <c r="A466" s="27" t="s">
        <v>488</v>
      </c>
      <c r="B466" s="58" t="s">
        <v>86</v>
      </c>
      <c r="C466" s="23">
        <v>7055.18</v>
      </c>
      <c r="D466" s="24"/>
      <c r="E466" s="23">
        <f t="shared" si="10"/>
        <v>1332247.4529999972</v>
      </c>
      <c r="F466" s="25" t="s">
        <v>79</v>
      </c>
    </row>
    <row r="467" spans="1:6" ht="16.5" customHeight="1">
      <c r="A467" s="27" t="s">
        <v>488</v>
      </c>
      <c r="B467" s="58" t="s">
        <v>20</v>
      </c>
      <c r="C467" s="24"/>
      <c r="D467" s="24">
        <v>10405.86</v>
      </c>
      <c r="E467" s="23">
        <f t="shared" si="10"/>
        <v>1321841.592999997</v>
      </c>
      <c r="F467" s="25" t="s">
        <v>490</v>
      </c>
    </row>
    <row r="468" spans="1:6" ht="16.5" customHeight="1">
      <c r="A468" s="27" t="s">
        <v>488</v>
      </c>
      <c r="B468" s="58" t="s">
        <v>489</v>
      </c>
      <c r="C468" s="24"/>
      <c r="D468" s="24">
        <v>4000</v>
      </c>
      <c r="E468" s="23">
        <f t="shared" si="10"/>
        <v>1317841.592999997</v>
      </c>
      <c r="F468" s="25" t="s">
        <v>81</v>
      </c>
    </row>
    <row r="469" spans="1:6" ht="16.5" customHeight="1">
      <c r="A469" s="27" t="s">
        <v>488</v>
      </c>
      <c r="B469" s="58" t="s">
        <v>8</v>
      </c>
      <c r="C469" s="24"/>
      <c r="D469" s="24">
        <v>100</v>
      </c>
      <c r="E469" s="23">
        <f t="shared" si="10"/>
        <v>1317741.592999997</v>
      </c>
      <c r="F469" s="25" t="s">
        <v>9</v>
      </c>
    </row>
    <row r="470" spans="1:6" ht="16.5" customHeight="1">
      <c r="A470" s="27" t="s">
        <v>491</v>
      </c>
      <c r="B470" s="58" t="s">
        <v>102</v>
      </c>
      <c r="C470" s="24"/>
      <c r="D470" s="24">
        <v>3000</v>
      </c>
      <c r="E470" s="23">
        <f t="shared" si="10"/>
        <v>1314741.592999997</v>
      </c>
      <c r="F470" s="25" t="s">
        <v>127</v>
      </c>
    </row>
    <row r="471" spans="1:6" ht="16.5" customHeight="1">
      <c r="A471" s="27" t="s">
        <v>491</v>
      </c>
      <c r="B471" s="57" t="s">
        <v>327</v>
      </c>
      <c r="C471" s="24"/>
      <c r="D471" s="24">
        <v>1466.88</v>
      </c>
      <c r="E471" s="23">
        <f t="shared" si="10"/>
        <v>1313274.7129999972</v>
      </c>
      <c r="F471" s="25" t="s">
        <v>492</v>
      </c>
    </row>
    <row r="472" spans="1:6" ht="16.5" customHeight="1">
      <c r="A472" s="27" t="s">
        <v>491</v>
      </c>
      <c r="B472" s="59" t="s">
        <v>327</v>
      </c>
      <c r="C472" s="29"/>
      <c r="D472" s="29">
        <v>440.07</v>
      </c>
      <c r="E472" s="23">
        <f t="shared" si="10"/>
        <v>1312834.6429999971</v>
      </c>
      <c r="F472" s="25" t="s">
        <v>492</v>
      </c>
    </row>
    <row r="473" spans="1:6" ht="16.5" customHeight="1">
      <c r="A473" s="27" t="s">
        <v>491</v>
      </c>
      <c r="B473" s="57" t="s">
        <v>327</v>
      </c>
      <c r="C473" s="29"/>
      <c r="D473" s="24">
        <v>149.37</v>
      </c>
      <c r="E473" s="23">
        <f t="shared" si="10"/>
        <v>1312685.272999997</v>
      </c>
      <c r="F473" s="25" t="s">
        <v>492</v>
      </c>
    </row>
    <row r="474" spans="1:6" ht="16.5" customHeight="1">
      <c r="A474" s="27" t="s">
        <v>491</v>
      </c>
      <c r="B474" s="57" t="s">
        <v>8</v>
      </c>
      <c r="C474" s="29"/>
      <c r="D474" s="24">
        <v>200</v>
      </c>
      <c r="E474" s="23">
        <f t="shared" si="10"/>
        <v>1312485.272999997</v>
      </c>
      <c r="F474" s="25" t="s">
        <v>9</v>
      </c>
    </row>
    <row r="475" spans="1:6" ht="16.5" customHeight="1">
      <c r="A475" s="27" t="s">
        <v>493</v>
      </c>
      <c r="B475" s="60" t="s">
        <v>101</v>
      </c>
      <c r="C475" s="29"/>
      <c r="D475" s="24">
        <v>126518.56</v>
      </c>
      <c r="E475" s="23">
        <f t="shared" si="10"/>
        <v>1185966.712999997</v>
      </c>
      <c r="F475" s="25" t="s">
        <v>494</v>
      </c>
    </row>
    <row r="476" spans="1:6" ht="16.5" customHeight="1">
      <c r="A476" s="27" t="s">
        <v>493</v>
      </c>
      <c r="B476" s="60" t="s">
        <v>8</v>
      </c>
      <c r="C476" s="29"/>
      <c r="D476" s="35">
        <v>113.26</v>
      </c>
      <c r="E476" s="23">
        <f t="shared" si="10"/>
        <v>1185853.452999997</v>
      </c>
      <c r="F476" s="25" t="s">
        <v>9</v>
      </c>
    </row>
    <row r="477" spans="1:6" ht="16.5" customHeight="1">
      <c r="A477" s="27" t="s">
        <v>493</v>
      </c>
      <c r="B477" s="60" t="s">
        <v>151</v>
      </c>
      <c r="C477" s="29"/>
      <c r="D477" s="35">
        <v>52788</v>
      </c>
      <c r="E477" s="23">
        <f t="shared" si="10"/>
        <v>1133065.452999997</v>
      </c>
      <c r="F477" s="25" t="s">
        <v>184</v>
      </c>
    </row>
    <row r="478" spans="1:6" ht="16.5" customHeight="1">
      <c r="A478" s="27" t="s">
        <v>493</v>
      </c>
      <c r="B478" s="60" t="s">
        <v>248</v>
      </c>
      <c r="C478" s="29">
        <v>42331.1</v>
      </c>
      <c r="D478" s="35"/>
      <c r="E478" s="23">
        <f t="shared" si="10"/>
        <v>1175396.552999997</v>
      </c>
      <c r="F478" s="25" t="s">
        <v>79</v>
      </c>
    </row>
    <row r="479" spans="1:6" ht="16.5" customHeight="1">
      <c r="A479" s="27" t="s">
        <v>493</v>
      </c>
      <c r="B479" s="60" t="s">
        <v>139</v>
      </c>
      <c r="C479" s="29">
        <v>35275.92</v>
      </c>
      <c r="D479" s="35"/>
      <c r="E479" s="23">
        <f t="shared" si="10"/>
        <v>1210672.472999997</v>
      </c>
      <c r="F479" s="25" t="s">
        <v>79</v>
      </c>
    </row>
    <row r="480" spans="1:6" ht="16.5" customHeight="1">
      <c r="A480" s="27" t="s">
        <v>493</v>
      </c>
      <c r="B480" s="60" t="s">
        <v>455</v>
      </c>
      <c r="C480" s="29">
        <v>11288.29</v>
      </c>
      <c r="D480" s="35"/>
      <c r="E480" s="23">
        <f t="shared" si="10"/>
        <v>1221960.762999997</v>
      </c>
      <c r="F480" s="25" t="s">
        <v>79</v>
      </c>
    </row>
    <row r="481" spans="1:6" ht="16.5" customHeight="1">
      <c r="A481" s="27" t="s">
        <v>495</v>
      </c>
      <c r="B481" s="60" t="s">
        <v>201</v>
      </c>
      <c r="C481" s="29">
        <v>2688</v>
      </c>
      <c r="D481" s="35"/>
      <c r="E481" s="23">
        <f t="shared" si="10"/>
        <v>1224648.762999997</v>
      </c>
      <c r="F481" s="25" t="s">
        <v>496</v>
      </c>
    </row>
    <row r="482" spans="1:6" ht="16.5" customHeight="1">
      <c r="A482" s="27" t="s">
        <v>497</v>
      </c>
      <c r="B482" s="60" t="s">
        <v>8</v>
      </c>
      <c r="C482" s="29"/>
      <c r="D482" s="35">
        <v>50</v>
      </c>
      <c r="E482" s="23">
        <f t="shared" si="10"/>
        <v>1224598.762999997</v>
      </c>
      <c r="F482" s="25" t="s">
        <v>9</v>
      </c>
    </row>
    <row r="483" spans="1:6" ht="16.5" customHeight="1">
      <c r="A483" s="27" t="s">
        <v>497</v>
      </c>
      <c r="B483" s="60" t="s">
        <v>489</v>
      </c>
      <c r="C483" s="29"/>
      <c r="D483" s="35">
        <v>3000</v>
      </c>
      <c r="E483" s="23">
        <f t="shared" si="10"/>
        <v>1221598.762999997</v>
      </c>
      <c r="F483" s="25" t="s">
        <v>81</v>
      </c>
    </row>
    <row r="484" spans="1:6" ht="16.5" customHeight="1">
      <c r="A484" s="27" t="s">
        <v>497</v>
      </c>
      <c r="B484" s="60" t="s">
        <v>15</v>
      </c>
      <c r="C484" s="29">
        <v>9043.45</v>
      </c>
      <c r="D484" s="35"/>
      <c r="E484" s="23">
        <f t="shared" si="10"/>
        <v>1230642.212999997</v>
      </c>
      <c r="F484" s="25" t="s">
        <v>498</v>
      </c>
    </row>
    <row r="485" spans="1:6" ht="16.5" customHeight="1">
      <c r="A485" s="27" t="s">
        <v>497</v>
      </c>
      <c r="B485" s="60" t="s">
        <v>15</v>
      </c>
      <c r="C485" s="29">
        <v>9043.45</v>
      </c>
      <c r="D485" s="35"/>
      <c r="E485" s="23">
        <f t="shared" si="10"/>
        <v>1239685.662999997</v>
      </c>
      <c r="F485" s="25" t="s">
        <v>498</v>
      </c>
    </row>
    <row r="486" spans="1:6" ht="16.5" customHeight="1">
      <c r="A486" s="27" t="s">
        <v>497</v>
      </c>
      <c r="B486" s="60" t="s">
        <v>15</v>
      </c>
      <c r="C486" s="29">
        <v>9043.45</v>
      </c>
      <c r="D486" s="35"/>
      <c r="E486" s="23">
        <f t="shared" si="10"/>
        <v>1248729.1129999969</v>
      </c>
      <c r="F486" s="25" t="s">
        <v>498</v>
      </c>
    </row>
    <row r="487" spans="1:6" ht="16.5" customHeight="1">
      <c r="A487" s="27" t="s">
        <v>497</v>
      </c>
      <c r="B487" s="60" t="s">
        <v>15</v>
      </c>
      <c r="C487" s="29">
        <v>9043.45</v>
      </c>
      <c r="D487" s="35"/>
      <c r="E487" s="23">
        <f t="shared" si="10"/>
        <v>1257772.5629999968</v>
      </c>
      <c r="F487" s="25" t="s">
        <v>498</v>
      </c>
    </row>
    <row r="488" spans="1:6" ht="16.5" customHeight="1">
      <c r="A488" s="27" t="s">
        <v>497</v>
      </c>
      <c r="B488" s="60" t="s">
        <v>15</v>
      </c>
      <c r="C488" s="29">
        <v>3145.35</v>
      </c>
      <c r="D488" s="35"/>
      <c r="E488" s="23">
        <f t="shared" si="10"/>
        <v>1260917.912999997</v>
      </c>
      <c r="F488" s="25" t="s">
        <v>498</v>
      </c>
    </row>
    <row r="489" spans="1:6" ht="16.5" customHeight="1">
      <c r="A489" s="27" t="s">
        <v>499</v>
      </c>
      <c r="B489" s="60" t="s">
        <v>500</v>
      </c>
      <c r="C489" s="29"/>
      <c r="D489" s="35">
        <v>8400</v>
      </c>
      <c r="E489" s="23">
        <f t="shared" si="10"/>
        <v>1252517.912999997</v>
      </c>
      <c r="F489" s="25" t="s">
        <v>502</v>
      </c>
    </row>
    <row r="490" spans="1:6" ht="16.5" customHeight="1">
      <c r="A490" s="27" t="s">
        <v>499</v>
      </c>
      <c r="B490" s="60" t="s">
        <v>501</v>
      </c>
      <c r="C490" s="29"/>
      <c r="D490" s="35">
        <v>4200</v>
      </c>
      <c r="E490" s="23">
        <f t="shared" si="10"/>
        <v>1248317.912999997</v>
      </c>
      <c r="F490" s="25" t="s">
        <v>503</v>
      </c>
    </row>
    <row r="491" spans="1:6" ht="16.5" customHeight="1">
      <c r="A491" s="27" t="s">
        <v>499</v>
      </c>
      <c r="B491" s="60" t="s">
        <v>8</v>
      </c>
      <c r="C491" s="29"/>
      <c r="D491" s="35">
        <v>100</v>
      </c>
      <c r="E491" s="23">
        <f t="shared" si="10"/>
        <v>1248217.912999997</v>
      </c>
      <c r="F491" s="25" t="s">
        <v>9</v>
      </c>
    </row>
    <row r="492" spans="1:6" ht="16.5" customHeight="1">
      <c r="A492" s="27" t="s">
        <v>504</v>
      </c>
      <c r="B492" s="60" t="s">
        <v>283</v>
      </c>
      <c r="C492" s="29"/>
      <c r="D492" s="35">
        <v>52456.8</v>
      </c>
      <c r="E492" s="23">
        <f t="shared" si="10"/>
        <v>1195761.1129999969</v>
      </c>
      <c r="F492" s="25" t="s">
        <v>505</v>
      </c>
    </row>
    <row r="493" spans="1:6" ht="16.5" customHeight="1">
      <c r="A493" s="27" t="s">
        <v>504</v>
      </c>
      <c r="B493" s="60" t="s">
        <v>92</v>
      </c>
      <c r="C493" s="29"/>
      <c r="D493" s="35">
        <v>23280</v>
      </c>
      <c r="E493" s="23">
        <f t="shared" si="10"/>
        <v>1172481.1129999969</v>
      </c>
      <c r="F493" s="25" t="s">
        <v>506</v>
      </c>
    </row>
    <row r="494" spans="1:6" ht="16.5" customHeight="1">
      <c r="A494" s="27" t="s">
        <v>504</v>
      </c>
      <c r="B494" s="60" t="s">
        <v>8</v>
      </c>
      <c r="C494" s="29"/>
      <c r="D494" s="35">
        <v>100</v>
      </c>
      <c r="E494" s="23">
        <f t="shared" si="10"/>
        <v>1172381.1129999969</v>
      </c>
      <c r="F494" s="25" t="s">
        <v>9</v>
      </c>
    </row>
    <row r="495" spans="1:6" ht="16.5" customHeight="1">
      <c r="A495" s="27" t="s">
        <v>507</v>
      </c>
      <c r="B495" s="60" t="s">
        <v>16</v>
      </c>
      <c r="C495" s="29"/>
      <c r="D495" s="35">
        <v>2327</v>
      </c>
      <c r="E495" s="23">
        <f t="shared" si="10"/>
        <v>1170054.1129999969</v>
      </c>
      <c r="F495" s="25" t="s">
        <v>509</v>
      </c>
    </row>
    <row r="496" spans="1:6" ht="16.5" customHeight="1">
      <c r="A496" s="27" t="s">
        <v>507</v>
      </c>
      <c r="B496" s="60" t="s">
        <v>508</v>
      </c>
      <c r="C496" s="29"/>
      <c r="D496" s="35">
        <v>1636.98</v>
      </c>
      <c r="E496" s="23">
        <f t="shared" si="10"/>
        <v>1168417.132999997</v>
      </c>
      <c r="F496" s="25" t="s">
        <v>268</v>
      </c>
    </row>
    <row r="497" spans="1:6" ht="16.5" customHeight="1">
      <c r="A497" s="27" t="s">
        <v>507</v>
      </c>
      <c r="B497" s="60" t="s">
        <v>8</v>
      </c>
      <c r="C497" s="29"/>
      <c r="D497" s="35">
        <v>100</v>
      </c>
      <c r="E497" s="23">
        <f t="shared" si="10"/>
        <v>1168317.132999997</v>
      </c>
      <c r="F497" s="25" t="s">
        <v>9</v>
      </c>
    </row>
    <row r="498" spans="1:6" ht="16.5" customHeight="1">
      <c r="A498" s="27" t="s">
        <v>510</v>
      </c>
      <c r="B498" s="60" t="s">
        <v>5</v>
      </c>
      <c r="C498" s="29">
        <v>518373.4</v>
      </c>
      <c r="D498" s="35"/>
      <c r="E498" s="23">
        <f t="shared" si="10"/>
        <v>1686690.532999997</v>
      </c>
      <c r="F498" s="25" t="s">
        <v>6</v>
      </c>
    </row>
    <row r="499" spans="1:6" ht="16.5" customHeight="1">
      <c r="A499" s="27" t="s">
        <v>511</v>
      </c>
      <c r="B499" s="60" t="s">
        <v>31</v>
      </c>
      <c r="C499" s="29"/>
      <c r="D499" s="35">
        <v>249984</v>
      </c>
      <c r="E499" s="23">
        <f t="shared" si="10"/>
        <v>1436706.532999997</v>
      </c>
      <c r="F499" s="25" t="s">
        <v>514</v>
      </c>
    </row>
    <row r="500" spans="1:6" ht="16.5" customHeight="1">
      <c r="A500" s="27" t="s">
        <v>511</v>
      </c>
      <c r="B500" s="60" t="s">
        <v>512</v>
      </c>
      <c r="C500" s="29"/>
      <c r="D500" s="35">
        <v>480</v>
      </c>
      <c r="E500" s="23">
        <f t="shared" si="10"/>
        <v>1436226.532999997</v>
      </c>
      <c r="F500" s="25" t="s">
        <v>515</v>
      </c>
    </row>
    <row r="501" spans="1:6" ht="16.5" customHeight="1">
      <c r="A501" s="27" t="s">
        <v>511</v>
      </c>
      <c r="B501" s="60" t="s">
        <v>8</v>
      </c>
      <c r="C501" s="29"/>
      <c r="D501" s="35">
        <v>174.99</v>
      </c>
      <c r="E501" s="23">
        <f t="shared" si="10"/>
        <v>1436051.542999997</v>
      </c>
      <c r="F501" s="25" t="s">
        <v>9</v>
      </c>
    </row>
    <row r="502" spans="1:6" ht="16.5" customHeight="1">
      <c r="A502" s="27" t="s">
        <v>513</v>
      </c>
      <c r="B502" s="60" t="s">
        <v>8</v>
      </c>
      <c r="C502" s="29"/>
      <c r="D502" s="35">
        <v>500</v>
      </c>
      <c r="E502" s="23">
        <f t="shared" si="10"/>
        <v>1435551.542999997</v>
      </c>
      <c r="F502" s="25" t="s">
        <v>9</v>
      </c>
    </row>
    <row r="503" spans="1:6" ht="16.5" customHeight="1">
      <c r="A503" s="27" t="s">
        <v>517</v>
      </c>
      <c r="B503" s="56" t="s">
        <v>8</v>
      </c>
      <c r="C503" s="23">
        <v>234.31</v>
      </c>
      <c r="D503" s="21"/>
      <c r="E503" s="23">
        <f>E502+C503-D503</f>
        <v>1435785.852999997</v>
      </c>
      <c r="F503" s="20" t="s">
        <v>10</v>
      </c>
    </row>
    <row r="504" spans="1:6" ht="16.5" customHeight="1">
      <c r="A504" s="27" t="s">
        <v>517</v>
      </c>
      <c r="B504" s="57" t="s">
        <v>15</v>
      </c>
      <c r="C504" s="24"/>
      <c r="D504" s="24">
        <v>75344</v>
      </c>
      <c r="E504" s="23">
        <f aca="true" t="shared" si="11" ref="E504:E546">E503+C504-D504</f>
        <v>1360441.852999997</v>
      </c>
      <c r="F504" s="25" t="s">
        <v>11</v>
      </c>
    </row>
    <row r="505" spans="1:6" ht="16.5" customHeight="1">
      <c r="A505" s="27" t="s">
        <v>517</v>
      </c>
      <c r="B505" s="58" t="s">
        <v>16</v>
      </c>
      <c r="C505" s="24"/>
      <c r="D505" s="24">
        <v>45000</v>
      </c>
      <c r="E505" s="23">
        <f t="shared" si="11"/>
        <v>1315441.852999997</v>
      </c>
      <c r="F505" s="25" t="s">
        <v>17</v>
      </c>
    </row>
    <row r="506" spans="1:6" ht="16.5" customHeight="1">
      <c r="A506" s="27" t="s">
        <v>517</v>
      </c>
      <c r="B506" s="57" t="s">
        <v>36</v>
      </c>
      <c r="C506" s="24"/>
      <c r="D506" s="24">
        <v>30000</v>
      </c>
      <c r="E506" s="23">
        <f t="shared" si="11"/>
        <v>1285441.852999997</v>
      </c>
      <c r="F506" s="25" t="s">
        <v>37</v>
      </c>
    </row>
    <row r="507" spans="1:6" ht="16.5" customHeight="1">
      <c r="A507" s="27" t="s">
        <v>517</v>
      </c>
      <c r="B507" s="57" t="s">
        <v>65</v>
      </c>
      <c r="C507" s="24"/>
      <c r="D507" s="24">
        <v>50000</v>
      </c>
      <c r="E507" s="23">
        <f t="shared" si="11"/>
        <v>1235441.852999997</v>
      </c>
      <c r="F507" s="25" t="s">
        <v>301</v>
      </c>
    </row>
    <row r="508" spans="1:6" ht="16.5" customHeight="1">
      <c r="A508" s="27" t="s">
        <v>517</v>
      </c>
      <c r="B508" s="57" t="s">
        <v>8</v>
      </c>
      <c r="C508" s="24"/>
      <c r="D508" s="24">
        <v>350</v>
      </c>
      <c r="E508" s="23">
        <f t="shared" si="11"/>
        <v>1235091.852999997</v>
      </c>
      <c r="F508" s="25" t="s">
        <v>9</v>
      </c>
    </row>
    <row r="509" spans="1:6" ht="16.5" customHeight="1">
      <c r="A509" s="27" t="s">
        <v>517</v>
      </c>
      <c r="B509" s="57" t="s">
        <v>16</v>
      </c>
      <c r="C509" s="24"/>
      <c r="D509" s="24">
        <v>1980</v>
      </c>
      <c r="E509" s="23">
        <f t="shared" si="11"/>
        <v>1233111.852999997</v>
      </c>
      <c r="F509" s="25" t="s">
        <v>18</v>
      </c>
    </row>
    <row r="510" spans="1:6" ht="16.5" customHeight="1">
      <c r="A510" s="27" t="s">
        <v>517</v>
      </c>
      <c r="B510" s="57" t="s">
        <v>298</v>
      </c>
      <c r="C510" s="24"/>
      <c r="D510" s="24">
        <v>2635</v>
      </c>
      <c r="E510" s="23">
        <f t="shared" si="11"/>
        <v>1230476.852999997</v>
      </c>
      <c r="F510" s="25" t="s">
        <v>18</v>
      </c>
    </row>
    <row r="511" spans="1:6" ht="16.5" customHeight="1">
      <c r="A511" s="27" t="s">
        <v>517</v>
      </c>
      <c r="B511" s="57" t="s">
        <v>298</v>
      </c>
      <c r="C511" s="24"/>
      <c r="D511" s="24">
        <v>32000</v>
      </c>
      <c r="E511" s="23">
        <f t="shared" si="11"/>
        <v>1198476.852999997</v>
      </c>
      <c r="F511" s="25" t="s">
        <v>17</v>
      </c>
    </row>
    <row r="512" spans="1:6" ht="16.5" customHeight="1">
      <c r="A512" s="27" t="s">
        <v>518</v>
      </c>
      <c r="B512" s="57" t="s">
        <v>69</v>
      </c>
      <c r="C512" s="24"/>
      <c r="D512" s="24">
        <v>100000</v>
      </c>
      <c r="E512" s="23">
        <f t="shared" si="11"/>
        <v>1098476.852999997</v>
      </c>
      <c r="F512" s="25" t="s">
        <v>72</v>
      </c>
    </row>
    <row r="513" spans="1:6" ht="16.5" customHeight="1">
      <c r="A513" s="27" t="s">
        <v>518</v>
      </c>
      <c r="B513" s="57" t="s">
        <v>20</v>
      </c>
      <c r="C513" s="24"/>
      <c r="D513" s="24">
        <v>10404.48</v>
      </c>
      <c r="E513" s="23">
        <f t="shared" si="11"/>
        <v>1088072.372999997</v>
      </c>
      <c r="F513" s="25" t="s">
        <v>519</v>
      </c>
    </row>
    <row r="514" spans="1:6" ht="16.5" customHeight="1">
      <c r="A514" s="27" t="s">
        <v>518</v>
      </c>
      <c r="B514" s="57" t="s">
        <v>8</v>
      </c>
      <c r="C514" s="24"/>
      <c r="D514" s="24">
        <v>150</v>
      </c>
      <c r="E514" s="23">
        <f t="shared" si="11"/>
        <v>1087922.372999997</v>
      </c>
      <c r="F514" s="25" t="s">
        <v>9</v>
      </c>
    </row>
    <row r="515" spans="1:6" ht="16.5" customHeight="1">
      <c r="A515" s="27" t="s">
        <v>518</v>
      </c>
      <c r="B515" s="58" t="s">
        <v>326</v>
      </c>
      <c r="C515" s="24"/>
      <c r="D515" s="24">
        <v>1657.98</v>
      </c>
      <c r="E515" s="23">
        <f t="shared" si="11"/>
        <v>1086264.3929999971</v>
      </c>
      <c r="F515" s="25" t="s">
        <v>268</v>
      </c>
    </row>
    <row r="516" spans="1:6" ht="16.5" customHeight="1">
      <c r="A516" s="27" t="s">
        <v>520</v>
      </c>
      <c r="B516" s="58" t="s">
        <v>521</v>
      </c>
      <c r="C516" s="24"/>
      <c r="D516" s="24">
        <v>11750</v>
      </c>
      <c r="E516" s="23">
        <f t="shared" si="11"/>
        <v>1074514.3929999971</v>
      </c>
      <c r="F516" s="25" t="s">
        <v>262</v>
      </c>
    </row>
    <row r="517" spans="1:6" ht="16.5" customHeight="1">
      <c r="A517" s="27" t="s">
        <v>520</v>
      </c>
      <c r="B517" s="58" t="s">
        <v>16</v>
      </c>
      <c r="C517" s="24"/>
      <c r="D517" s="24">
        <v>4008.48</v>
      </c>
      <c r="E517" s="23">
        <f t="shared" si="11"/>
        <v>1070505.9129999971</v>
      </c>
      <c r="F517" s="25" t="s">
        <v>509</v>
      </c>
    </row>
    <row r="518" spans="1:6" ht="16.5" customHeight="1">
      <c r="A518" s="27" t="s">
        <v>520</v>
      </c>
      <c r="B518" s="58" t="s">
        <v>397</v>
      </c>
      <c r="C518" s="24"/>
      <c r="D518" s="24">
        <v>1827</v>
      </c>
      <c r="E518" s="23">
        <f t="shared" si="11"/>
        <v>1068678.9129999971</v>
      </c>
      <c r="F518" s="25" t="s">
        <v>127</v>
      </c>
    </row>
    <row r="519" spans="1:6" ht="16.5" customHeight="1">
      <c r="A519" s="27" t="s">
        <v>520</v>
      </c>
      <c r="B519" s="58" t="s">
        <v>8</v>
      </c>
      <c r="C519" s="23"/>
      <c r="D519" s="24">
        <v>150</v>
      </c>
      <c r="E519" s="23">
        <f t="shared" si="11"/>
        <v>1068528.9129999971</v>
      </c>
      <c r="F519" s="25" t="s">
        <v>9</v>
      </c>
    </row>
    <row r="520" spans="1:6" ht="16.5" customHeight="1">
      <c r="A520" s="27" t="s">
        <v>522</v>
      </c>
      <c r="B520" s="58" t="s">
        <v>86</v>
      </c>
      <c r="C520" s="23">
        <v>7054.47</v>
      </c>
      <c r="D520" s="24"/>
      <c r="E520" s="23">
        <f t="shared" si="11"/>
        <v>1075583.3829999971</v>
      </c>
      <c r="F520" s="25" t="s">
        <v>79</v>
      </c>
    </row>
    <row r="521" spans="1:6" ht="16.5" customHeight="1">
      <c r="A521" s="27" t="s">
        <v>523</v>
      </c>
      <c r="B521" s="58" t="s">
        <v>248</v>
      </c>
      <c r="C521" s="23">
        <v>42326.82</v>
      </c>
      <c r="D521" s="24"/>
      <c r="E521" s="23">
        <f t="shared" si="11"/>
        <v>1117910.2029999972</v>
      </c>
      <c r="F521" s="25" t="s">
        <v>79</v>
      </c>
    </row>
    <row r="522" spans="1:6" ht="16.5" customHeight="1">
      <c r="A522" s="27" t="s">
        <v>523</v>
      </c>
      <c r="B522" s="58" t="s">
        <v>455</v>
      </c>
      <c r="C522" s="23">
        <v>11287.15</v>
      </c>
      <c r="D522" s="24"/>
      <c r="E522" s="23">
        <f t="shared" si="11"/>
        <v>1129197.352999997</v>
      </c>
      <c r="F522" s="25" t="s">
        <v>79</v>
      </c>
    </row>
    <row r="523" spans="1:6" ht="16.5" customHeight="1">
      <c r="A523" s="27" t="s">
        <v>523</v>
      </c>
      <c r="B523" s="58" t="s">
        <v>201</v>
      </c>
      <c r="C523" s="24">
        <v>2688</v>
      </c>
      <c r="D523" s="24"/>
      <c r="E523" s="23">
        <f t="shared" si="11"/>
        <v>1131885.352999997</v>
      </c>
      <c r="F523" s="25" t="s">
        <v>79</v>
      </c>
    </row>
    <row r="524" spans="1:6" ht="16.5" customHeight="1">
      <c r="A524" s="27" t="s">
        <v>524</v>
      </c>
      <c r="B524" s="58" t="s">
        <v>5</v>
      </c>
      <c r="C524" s="24">
        <v>602696.8</v>
      </c>
      <c r="D524" s="24"/>
      <c r="E524" s="23">
        <f t="shared" si="11"/>
        <v>1734582.1529999971</v>
      </c>
      <c r="F524" s="25" t="s">
        <v>6</v>
      </c>
    </row>
    <row r="525" spans="1:6" ht="16.5" customHeight="1">
      <c r="A525" s="27" t="s">
        <v>525</v>
      </c>
      <c r="B525" s="58" t="s">
        <v>8</v>
      </c>
      <c r="C525" s="24"/>
      <c r="D525" s="24">
        <v>100</v>
      </c>
      <c r="E525" s="23">
        <f t="shared" si="11"/>
        <v>1734482.1529999971</v>
      </c>
      <c r="F525" s="25" t="s">
        <v>9</v>
      </c>
    </row>
    <row r="526" spans="1:6" ht="16.5" customHeight="1">
      <c r="A526" s="27" t="s">
        <v>525</v>
      </c>
      <c r="B526" s="58" t="s">
        <v>151</v>
      </c>
      <c r="C526" s="24"/>
      <c r="D526" s="24">
        <v>10993.73</v>
      </c>
      <c r="E526" s="23">
        <f t="shared" si="11"/>
        <v>1723488.4229999972</v>
      </c>
      <c r="F526" s="25" t="s">
        <v>526</v>
      </c>
    </row>
    <row r="527" spans="1:6" ht="16.5" customHeight="1">
      <c r="A527" s="27" t="s">
        <v>525</v>
      </c>
      <c r="B527" s="57" t="s">
        <v>508</v>
      </c>
      <c r="C527" s="24"/>
      <c r="D527" s="24">
        <v>550.01</v>
      </c>
      <c r="E527" s="23">
        <f t="shared" si="11"/>
        <v>1722938.4129999971</v>
      </c>
      <c r="F527" s="25" t="s">
        <v>268</v>
      </c>
    </row>
    <row r="528" spans="1:6" ht="16.5" customHeight="1">
      <c r="A528" s="27" t="s">
        <v>525</v>
      </c>
      <c r="B528" s="59" t="s">
        <v>139</v>
      </c>
      <c r="C528" s="29">
        <v>35272.35</v>
      </c>
      <c r="D528" s="29"/>
      <c r="E528" s="23">
        <f t="shared" si="11"/>
        <v>1758210.7629999972</v>
      </c>
      <c r="F528" s="25" t="s">
        <v>79</v>
      </c>
    </row>
    <row r="529" spans="1:6" ht="16.5" customHeight="1">
      <c r="A529" s="27" t="s">
        <v>527</v>
      </c>
      <c r="B529" s="57" t="s">
        <v>327</v>
      </c>
      <c r="C529" s="29"/>
      <c r="D529" s="24">
        <v>1320.2</v>
      </c>
      <c r="E529" s="23">
        <f t="shared" si="11"/>
        <v>1756890.5629999973</v>
      </c>
      <c r="F529" s="25" t="s">
        <v>529</v>
      </c>
    </row>
    <row r="530" spans="1:6" ht="16.5" customHeight="1">
      <c r="A530" s="27" t="s">
        <v>527</v>
      </c>
      <c r="B530" s="57" t="s">
        <v>327</v>
      </c>
      <c r="C530" s="29"/>
      <c r="D530" s="24">
        <v>293.38</v>
      </c>
      <c r="E530" s="23">
        <f t="shared" si="11"/>
        <v>1756597.1829999974</v>
      </c>
      <c r="F530" s="25" t="s">
        <v>529</v>
      </c>
    </row>
    <row r="531" spans="1:6" ht="16.5" customHeight="1">
      <c r="A531" s="27" t="s">
        <v>527</v>
      </c>
      <c r="B531" s="60" t="s">
        <v>327</v>
      </c>
      <c r="C531" s="29"/>
      <c r="D531" s="24">
        <v>162.42</v>
      </c>
      <c r="E531" s="23">
        <f t="shared" si="11"/>
        <v>1756434.7629999975</v>
      </c>
      <c r="F531" s="25" t="s">
        <v>529</v>
      </c>
    </row>
    <row r="532" spans="1:6" ht="16.5" customHeight="1">
      <c r="A532" s="27" t="s">
        <v>527</v>
      </c>
      <c r="B532" s="60" t="s">
        <v>8</v>
      </c>
      <c r="C532" s="29"/>
      <c r="D532" s="35">
        <v>150</v>
      </c>
      <c r="E532" s="23">
        <f t="shared" si="11"/>
        <v>1756284.7629999975</v>
      </c>
      <c r="F532" s="25" t="s">
        <v>9</v>
      </c>
    </row>
    <row r="533" spans="1:6" ht="16.5" customHeight="1">
      <c r="A533" s="27" t="s">
        <v>528</v>
      </c>
      <c r="B533" s="60" t="s">
        <v>101</v>
      </c>
      <c r="C533" s="29"/>
      <c r="D533" s="35">
        <v>146887.96</v>
      </c>
      <c r="E533" s="23">
        <f t="shared" si="11"/>
        <v>1609396.8029999975</v>
      </c>
      <c r="F533" s="25" t="s">
        <v>530</v>
      </c>
    </row>
    <row r="534" spans="1:6" ht="16.5" customHeight="1">
      <c r="A534" s="27" t="s">
        <v>528</v>
      </c>
      <c r="B534" s="60" t="s">
        <v>531</v>
      </c>
      <c r="C534" s="29"/>
      <c r="D534" s="35">
        <v>13137.6</v>
      </c>
      <c r="E534" s="23">
        <f t="shared" si="11"/>
        <v>1596259.2029999974</v>
      </c>
      <c r="F534" s="25" t="s">
        <v>532</v>
      </c>
    </row>
    <row r="535" spans="1:6" ht="16.5" customHeight="1">
      <c r="A535" s="27" t="s">
        <v>528</v>
      </c>
      <c r="B535" s="60" t="s">
        <v>508</v>
      </c>
      <c r="C535" s="29"/>
      <c r="D535" s="35">
        <v>895</v>
      </c>
      <c r="E535" s="23">
        <f t="shared" si="11"/>
        <v>1595364.2029999974</v>
      </c>
      <c r="F535" s="25" t="s">
        <v>268</v>
      </c>
    </row>
    <row r="536" spans="1:6" ht="16.5" customHeight="1">
      <c r="A536" s="27" t="s">
        <v>528</v>
      </c>
      <c r="B536" s="60" t="s">
        <v>8</v>
      </c>
      <c r="C536" s="29"/>
      <c r="D536" s="35">
        <v>173.44</v>
      </c>
      <c r="E536" s="23">
        <f t="shared" si="11"/>
        <v>1595190.7629999975</v>
      </c>
      <c r="F536" s="25" t="s">
        <v>9</v>
      </c>
    </row>
    <row r="537" spans="1:6" ht="16.5" customHeight="1">
      <c r="A537" s="27" t="s">
        <v>533</v>
      </c>
      <c r="B537" s="60" t="s">
        <v>534</v>
      </c>
      <c r="C537" s="29"/>
      <c r="D537" s="35">
        <v>24000</v>
      </c>
      <c r="E537" s="23">
        <f t="shared" si="11"/>
        <v>1571190.7629999975</v>
      </c>
      <c r="F537" s="25" t="s">
        <v>261</v>
      </c>
    </row>
    <row r="538" spans="1:6" ht="16.5" customHeight="1">
      <c r="A538" s="27" t="s">
        <v>533</v>
      </c>
      <c r="B538" s="60" t="s">
        <v>8</v>
      </c>
      <c r="C538" s="29"/>
      <c r="D538" s="35">
        <v>50</v>
      </c>
      <c r="E538" s="23">
        <f t="shared" si="11"/>
        <v>1571140.7629999975</v>
      </c>
      <c r="F538" s="25" t="s">
        <v>9</v>
      </c>
    </row>
    <row r="539" spans="1:6" ht="16.5" customHeight="1">
      <c r="A539" s="27" t="s">
        <v>535</v>
      </c>
      <c r="B539" s="60" t="s">
        <v>92</v>
      </c>
      <c r="C539" s="29"/>
      <c r="D539" s="35">
        <v>6120</v>
      </c>
      <c r="E539" s="23">
        <f t="shared" si="11"/>
        <v>1565020.7629999975</v>
      </c>
      <c r="F539" s="25" t="s">
        <v>536</v>
      </c>
    </row>
    <row r="540" spans="1:6" ht="16.5" customHeight="1">
      <c r="A540" s="27" t="s">
        <v>535</v>
      </c>
      <c r="B540" s="60" t="s">
        <v>20</v>
      </c>
      <c r="C540" s="29"/>
      <c r="D540" s="35">
        <v>6049.34</v>
      </c>
      <c r="E540" s="23">
        <f t="shared" si="11"/>
        <v>1558971.4229999974</v>
      </c>
      <c r="F540" s="25" t="s">
        <v>537</v>
      </c>
    </row>
    <row r="541" spans="1:6" ht="16.5" customHeight="1">
      <c r="A541" s="27" t="s">
        <v>535</v>
      </c>
      <c r="B541" s="60" t="s">
        <v>8</v>
      </c>
      <c r="C541" s="29"/>
      <c r="D541" s="35">
        <v>100</v>
      </c>
      <c r="E541" s="23">
        <f t="shared" si="11"/>
        <v>1558871.4229999974</v>
      </c>
      <c r="F541" s="25" t="s">
        <v>9</v>
      </c>
    </row>
    <row r="542" spans="1:6" ht="16.5" customHeight="1">
      <c r="A542" s="27" t="s">
        <v>535</v>
      </c>
      <c r="B542" s="60" t="s">
        <v>5</v>
      </c>
      <c r="C542" s="29">
        <v>385310.6</v>
      </c>
      <c r="D542" s="35"/>
      <c r="E542" s="23">
        <f t="shared" si="11"/>
        <v>1944182.0229999973</v>
      </c>
      <c r="F542" s="25" t="s">
        <v>6</v>
      </c>
    </row>
    <row r="543" spans="1:6" ht="16.5" customHeight="1">
      <c r="A543" s="27" t="s">
        <v>538</v>
      </c>
      <c r="B543" s="60" t="s">
        <v>31</v>
      </c>
      <c r="C543" s="29"/>
      <c r="D543" s="35">
        <v>241920</v>
      </c>
      <c r="E543" s="23">
        <f t="shared" si="11"/>
        <v>1702262.0229999973</v>
      </c>
      <c r="F543" s="25" t="s">
        <v>539</v>
      </c>
    </row>
    <row r="544" spans="1:6" ht="16.5" customHeight="1">
      <c r="A544" s="27" t="s">
        <v>538</v>
      </c>
      <c r="B544" s="60" t="s">
        <v>8</v>
      </c>
      <c r="C544" s="29"/>
      <c r="D544" s="35">
        <v>500</v>
      </c>
      <c r="E544" s="23">
        <f t="shared" si="11"/>
        <v>1701762.0229999973</v>
      </c>
      <c r="F544" s="25" t="s">
        <v>9</v>
      </c>
    </row>
    <row r="545" spans="1:6" ht="16.5" customHeight="1">
      <c r="A545" s="27" t="s">
        <v>538</v>
      </c>
      <c r="B545" s="60" t="s">
        <v>8</v>
      </c>
      <c r="C545" s="29"/>
      <c r="D545" s="35">
        <v>120.96</v>
      </c>
      <c r="E545" s="23">
        <f t="shared" si="11"/>
        <v>1701641.0629999973</v>
      </c>
      <c r="F545" s="25" t="s">
        <v>9</v>
      </c>
    </row>
    <row r="546" spans="1:6" ht="16.5" customHeight="1">
      <c r="A546" s="27" t="s">
        <v>538</v>
      </c>
      <c r="B546" s="60" t="s">
        <v>469</v>
      </c>
      <c r="C546" s="29">
        <v>14109.65</v>
      </c>
      <c r="D546" s="35"/>
      <c r="E546" s="23">
        <f t="shared" si="11"/>
        <v>1715750.7129999972</v>
      </c>
      <c r="F546" s="25" t="s">
        <v>79</v>
      </c>
    </row>
    <row r="547" spans="1:6" ht="16.5" customHeight="1">
      <c r="A547" s="27" t="s">
        <v>543</v>
      </c>
      <c r="B547" s="56" t="s">
        <v>8</v>
      </c>
      <c r="C547" s="23">
        <v>313.59</v>
      </c>
      <c r="D547" s="21"/>
      <c r="E547" s="23">
        <f>E546+C547-D547</f>
        <v>1716064.3029999973</v>
      </c>
      <c r="F547" s="20" t="s">
        <v>10</v>
      </c>
    </row>
    <row r="548" spans="1:6" ht="16.5" customHeight="1">
      <c r="A548" s="27" t="s">
        <v>543</v>
      </c>
      <c r="B548" s="57" t="s">
        <v>15</v>
      </c>
      <c r="C548" s="24"/>
      <c r="D548" s="24">
        <v>75344</v>
      </c>
      <c r="E548" s="23">
        <f aca="true" t="shared" si="12" ref="E548:E609">E547+C548-D548</f>
        <v>1640720.3029999973</v>
      </c>
      <c r="F548" s="25" t="s">
        <v>11</v>
      </c>
    </row>
    <row r="549" spans="1:6" ht="16.5" customHeight="1">
      <c r="A549" s="27" t="s">
        <v>543</v>
      </c>
      <c r="B549" s="58" t="s">
        <v>16</v>
      </c>
      <c r="C549" s="24"/>
      <c r="D549" s="24">
        <v>45000</v>
      </c>
      <c r="E549" s="23">
        <f t="shared" si="12"/>
        <v>1595720.3029999973</v>
      </c>
      <c r="F549" s="25" t="s">
        <v>17</v>
      </c>
    </row>
    <row r="550" spans="1:6" ht="16.5" customHeight="1">
      <c r="A550" s="27" t="s">
        <v>543</v>
      </c>
      <c r="B550" s="57" t="s">
        <v>36</v>
      </c>
      <c r="C550" s="24"/>
      <c r="D550" s="24">
        <v>30000</v>
      </c>
      <c r="E550" s="23">
        <f t="shared" si="12"/>
        <v>1565720.3029999973</v>
      </c>
      <c r="F550" s="25" t="s">
        <v>37</v>
      </c>
    </row>
    <row r="551" spans="1:6" ht="16.5" customHeight="1">
      <c r="A551" s="27" t="s">
        <v>543</v>
      </c>
      <c r="B551" s="57" t="s">
        <v>65</v>
      </c>
      <c r="C551" s="24"/>
      <c r="D551" s="24">
        <v>50000</v>
      </c>
      <c r="E551" s="23">
        <f t="shared" si="12"/>
        <v>1515720.3029999973</v>
      </c>
      <c r="F551" s="25" t="s">
        <v>301</v>
      </c>
    </row>
    <row r="552" spans="1:6" ht="16.5" customHeight="1">
      <c r="A552" s="27" t="s">
        <v>543</v>
      </c>
      <c r="B552" s="57" t="s">
        <v>8</v>
      </c>
      <c r="C552" s="24"/>
      <c r="D552" s="24">
        <v>550</v>
      </c>
      <c r="E552" s="23">
        <f t="shared" si="12"/>
        <v>1515170.3029999973</v>
      </c>
      <c r="F552" s="25" t="s">
        <v>9</v>
      </c>
    </row>
    <row r="553" spans="1:6" ht="16.5" customHeight="1">
      <c r="A553" s="27" t="s">
        <v>543</v>
      </c>
      <c r="B553" s="57" t="s">
        <v>16</v>
      </c>
      <c r="C553" s="24"/>
      <c r="D553" s="24">
        <v>1980</v>
      </c>
      <c r="E553" s="23">
        <f t="shared" si="12"/>
        <v>1513190.3029999973</v>
      </c>
      <c r="F553" s="25" t="s">
        <v>18</v>
      </c>
    </row>
    <row r="554" spans="1:6" ht="16.5" customHeight="1">
      <c r="A554" s="27" t="s">
        <v>543</v>
      </c>
      <c r="B554" s="57" t="s">
        <v>298</v>
      </c>
      <c r="C554" s="24"/>
      <c r="D554" s="24">
        <v>2635</v>
      </c>
      <c r="E554" s="23">
        <f t="shared" si="12"/>
        <v>1510555.3029999973</v>
      </c>
      <c r="F554" s="25" t="s">
        <v>18</v>
      </c>
    </row>
    <row r="555" spans="1:6" ht="16.5" customHeight="1">
      <c r="A555" s="27" t="s">
        <v>543</v>
      </c>
      <c r="B555" s="57" t="s">
        <v>298</v>
      </c>
      <c r="C555" s="24"/>
      <c r="D555" s="24">
        <v>32000</v>
      </c>
      <c r="E555" s="23">
        <f t="shared" si="12"/>
        <v>1478555.3029999973</v>
      </c>
      <c r="F555" s="25" t="s">
        <v>17</v>
      </c>
    </row>
    <row r="556" spans="1:6" ht="16.5" customHeight="1">
      <c r="A556" s="27" t="s">
        <v>543</v>
      </c>
      <c r="B556" s="57" t="s">
        <v>69</v>
      </c>
      <c r="C556" s="24"/>
      <c r="D556" s="24">
        <v>100000</v>
      </c>
      <c r="E556" s="23">
        <f t="shared" si="12"/>
        <v>1378555.3029999973</v>
      </c>
      <c r="F556" s="25" t="s">
        <v>72</v>
      </c>
    </row>
    <row r="557" spans="1:6" ht="16.5" customHeight="1">
      <c r="A557" s="27" t="s">
        <v>543</v>
      </c>
      <c r="B557" s="57" t="s">
        <v>20</v>
      </c>
      <c r="C557" s="24"/>
      <c r="D557" s="24">
        <v>10719.83</v>
      </c>
      <c r="E557" s="23">
        <f t="shared" si="12"/>
        <v>1367835.4729999972</v>
      </c>
      <c r="F557" s="25" t="s">
        <v>544</v>
      </c>
    </row>
    <row r="558" spans="1:6" ht="16.5" customHeight="1">
      <c r="A558" s="27" t="s">
        <v>543</v>
      </c>
      <c r="B558" s="58" t="s">
        <v>326</v>
      </c>
      <c r="C558" s="24"/>
      <c r="D558" s="24">
        <v>8486.63</v>
      </c>
      <c r="E558" s="23">
        <f t="shared" si="12"/>
        <v>1359348.8429999973</v>
      </c>
      <c r="F558" s="25" t="s">
        <v>268</v>
      </c>
    </row>
    <row r="559" spans="1:6" ht="16.5" customHeight="1">
      <c r="A559" s="27" t="s">
        <v>543</v>
      </c>
      <c r="B559" s="58" t="s">
        <v>534</v>
      </c>
      <c r="C559" s="24"/>
      <c r="D559" s="24">
        <v>2000</v>
      </c>
      <c r="E559" s="23">
        <f t="shared" si="12"/>
        <v>1357348.8429999973</v>
      </c>
      <c r="F559" s="25" t="s">
        <v>261</v>
      </c>
    </row>
    <row r="560" spans="1:6" ht="16.5" customHeight="1">
      <c r="A560" s="27" t="s">
        <v>545</v>
      </c>
      <c r="B560" s="58" t="s">
        <v>151</v>
      </c>
      <c r="C560" s="24"/>
      <c r="D560" s="24">
        <v>28925.21</v>
      </c>
      <c r="E560" s="23">
        <f t="shared" si="12"/>
        <v>1328423.6329999974</v>
      </c>
      <c r="F560" s="25" t="s">
        <v>526</v>
      </c>
    </row>
    <row r="561" spans="1:6" ht="16.5" customHeight="1">
      <c r="A561" s="27" t="s">
        <v>545</v>
      </c>
      <c r="B561" s="58" t="s">
        <v>546</v>
      </c>
      <c r="C561" s="24"/>
      <c r="D561" s="24">
        <v>22080</v>
      </c>
      <c r="E561" s="23">
        <f t="shared" si="12"/>
        <v>1306343.6329999974</v>
      </c>
      <c r="F561" s="25" t="s">
        <v>505</v>
      </c>
    </row>
    <row r="562" spans="1:6" ht="16.5" customHeight="1">
      <c r="A562" s="27" t="s">
        <v>545</v>
      </c>
      <c r="B562" s="58" t="s">
        <v>102</v>
      </c>
      <c r="C562" s="23"/>
      <c r="D562" s="24">
        <v>15000</v>
      </c>
      <c r="E562" s="23">
        <f t="shared" si="12"/>
        <v>1291343.6329999974</v>
      </c>
      <c r="F562" s="25" t="s">
        <v>21</v>
      </c>
    </row>
    <row r="563" spans="1:6" ht="16.5" customHeight="1">
      <c r="A563" s="27" t="s">
        <v>545</v>
      </c>
      <c r="B563" s="58" t="s">
        <v>8</v>
      </c>
      <c r="C563" s="23"/>
      <c r="D563" s="24">
        <v>150</v>
      </c>
      <c r="E563" s="23">
        <f t="shared" si="12"/>
        <v>1291193.6329999974</v>
      </c>
      <c r="F563" s="25" t="s">
        <v>9</v>
      </c>
    </row>
    <row r="564" spans="1:6" ht="16.5" customHeight="1">
      <c r="A564" s="27" t="s">
        <v>547</v>
      </c>
      <c r="B564" s="58" t="s">
        <v>548</v>
      </c>
      <c r="C564" s="23"/>
      <c r="D564" s="24">
        <v>6216</v>
      </c>
      <c r="E564" s="23">
        <f t="shared" si="12"/>
        <v>1284977.6329999974</v>
      </c>
      <c r="F564" s="25" t="s">
        <v>549</v>
      </c>
    </row>
    <row r="565" spans="1:6" ht="16.5" customHeight="1">
      <c r="A565" s="27" t="s">
        <v>547</v>
      </c>
      <c r="B565" s="58" t="s">
        <v>8</v>
      </c>
      <c r="C565" s="23"/>
      <c r="D565" s="24">
        <v>50</v>
      </c>
      <c r="E565" s="23">
        <f t="shared" si="12"/>
        <v>1284927.6329999974</v>
      </c>
      <c r="F565" s="25" t="s">
        <v>9</v>
      </c>
    </row>
    <row r="566" spans="1:6" ht="16.5" customHeight="1">
      <c r="A566" s="27" t="s">
        <v>550</v>
      </c>
      <c r="B566" s="58" t="s">
        <v>551</v>
      </c>
      <c r="C566" s="24"/>
      <c r="D566" s="24">
        <v>11750</v>
      </c>
      <c r="E566" s="23">
        <f t="shared" si="12"/>
        <v>1273177.6329999974</v>
      </c>
      <c r="F566" s="25" t="s">
        <v>376</v>
      </c>
    </row>
    <row r="567" spans="1:6" ht="16.5" customHeight="1">
      <c r="A567" s="27" t="s">
        <v>550</v>
      </c>
      <c r="B567" s="58" t="s">
        <v>8</v>
      </c>
      <c r="C567" s="24"/>
      <c r="D567" s="24">
        <v>50</v>
      </c>
      <c r="E567" s="23">
        <f t="shared" si="12"/>
        <v>1273127.6329999974</v>
      </c>
      <c r="F567" s="25" t="s">
        <v>9</v>
      </c>
    </row>
    <row r="568" spans="1:6" ht="16.5" customHeight="1">
      <c r="A568" s="27" t="s">
        <v>552</v>
      </c>
      <c r="B568" s="58" t="s">
        <v>553</v>
      </c>
      <c r="C568" s="24"/>
      <c r="D568" s="24">
        <v>300000</v>
      </c>
      <c r="E568" s="23">
        <f t="shared" si="12"/>
        <v>973127.6329999974</v>
      </c>
      <c r="F568" s="25" t="s">
        <v>554</v>
      </c>
    </row>
    <row r="569" spans="1:6" ht="16.5" customHeight="1">
      <c r="A569" s="27" t="s">
        <v>552</v>
      </c>
      <c r="B569" s="58" t="s">
        <v>151</v>
      </c>
      <c r="C569" s="24"/>
      <c r="D569" s="24">
        <v>202743</v>
      </c>
      <c r="E569" s="23">
        <f t="shared" si="12"/>
        <v>770384.6329999974</v>
      </c>
      <c r="F569" s="25" t="s">
        <v>555</v>
      </c>
    </row>
    <row r="570" spans="1:6" ht="16.5" customHeight="1">
      <c r="A570" s="27" t="s">
        <v>552</v>
      </c>
      <c r="B570" s="57" t="s">
        <v>69</v>
      </c>
      <c r="C570" s="24"/>
      <c r="D570" s="24">
        <v>120072.51</v>
      </c>
      <c r="E570" s="23">
        <f t="shared" si="12"/>
        <v>650312.1229999973</v>
      </c>
      <c r="F570" s="25" t="s">
        <v>72</v>
      </c>
    </row>
    <row r="571" spans="1:6" ht="16.5" customHeight="1">
      <c r="A571" s="27" t="s">
        <v>552</v>
      </c>
      <c r="B571" s="59" t="s">
        <v>20</v>
      </c>
      <c r="C571" s="29"/>
      <c r="D571" s="29">
        <v>6762.77</v>
      </c>
      <c r="E571" s="23">
        <f t="shared" si="12"/>
        <v>643549.3529999973</v>
      </c>
      <c r="F571" s="25" t="s">
        <v>556</v>
      </c>
    </row>
    <row r="572" spans="1:6" ht="16.5" customHeight="1">
      <c r="A572" s="27" t="s">
        <v>552</v>
      </c>
      <c r="B572" s="57" t="s">
        <v>20</v>
      </c>
      <c r="C572" s="29"/>
      <c r="D572" s="24">
        <v>6578.03</v>
      </c>
      <c r="E572" s="23">
        <f t="shared" si="12"/>
        <v>636971.3229999973</v>
      </c>
      <c r="F572" s="25" t="s">
        <v>557</v>
      </c>
    </row>
    <row r="573" spans="1:6" ht="16.5" customHeight="1">
      <c r="A573" s="27" t="s">
        <v>552</v>
      </c>
      <c r="B573" s="57" t="s">
        <v>8</v>
      </c>
      <c r="C573" s="29"/>
      <c r="D573" s="24">
        <v>486.41</v>
      </c>
      <c r="E573" s="23">
        <f t="shared" si="12"/>
        <v>636484.9129999973</v>
      </c>
      <c r="F573" s="25" t="s">
        <v>9</v>
      </c>
    </row>
    <row r="574" spans="1:6" ht="16.5" customHeight="1">
      <c r="A574" s="27" t="s">
        <v>552</v>
      </c>
      <c r="B574" s="60" t="s">
        <v>5</v>
      </c>
      <c r="C574" s="29">
        <v>822820.8</v>
      </c>
      <c r="D574" s="24"/>
      <c r="E574" s="23">
        <f t="shared" si="12"/>
        <v>1459305.7129999972</v>
      </c>
      <c r="F574" s="25" t="s">
        <v>6</v>
      </c>
    </row>
    <row r="575" spans="1:6" ht="16.5" customHeight="1">
      <c r="A575" s="27" t="s">
        <v>552</v>
      </c>
      <c r="B575" s="60" t="s">
        <v>86</v>
      </c>
      <c r="C575" s="29">
        <v>7055.12</v>
      </c>
      <c r="D575" s="35"/>
      <c r="E575" s="23">
        <f t="shared" si="12"/>
        <v>1466360.8329999973</v>
      </c>
      <c r="F575" s="25" t="s">
        <v>249</v>
      </c>
    </row>
    <row r="576" spans="1:6" ht="16.5" customHeight="1">
      <c r="A576" s="27" t="s">
        <v>558</v>
      </c>
      <c r="B576" s="60" t="s">
        <v>201</v>
      </c>
      <c r="C576" s="29">
        <v>2688</v>
      </c>
      <c r="D576" s="35"/>
      <c r="E576" s="23">
        <f t="shared" si="12"/>
        <v>1469048.8329999973</v>
      </c>
      <c r="F576" s="25" t="s">
        <v>559</v>
      </c>
    </row>
    <row r="577" spans="1:6" ht="16.5" customHeight="1">
      <c r="A577" s="27" t="s">
        <v>560</v>
      </c>
      <c r="B577" s="60" t="s">
        <v>101</v>
      </c>
      <c r="C577" s="29"/>
      <c r="D577" s="35">
        <v>158300.77</v>
      </c>
      <c r="E577" s="23">
        <f t="shared" si="12"/>
        <v>1310748.0629999973</v>
      </c>
      <c r="F577" s="25" t="s">
        <v>562</v>
      </c>
    </row>
    <row r="578" spans="1:6" ht="16.5" customHeight="1">
      <c r="A578" s="27" t="s">
        <v>560</v>
      </c>
      <c r="B578" s="60" t="s">
        <v>20</v>
      </c>
      <c r="C578" s="29"/>
      <c r="D578" s="35">
        <v>5759.38</v>
      </c>
      <c r="E578" s="23">
        <f t="shared" si="12"/>
        <v>1304988.6829999974</v>
      </c>
      <c r="F578" s="25" t="s">
        <v>563</v>
      </c>
    </row>
    <row r="579" spans="1:6" ht="16.5" customHeight="1">
      <c r="A579" s="27" t="s">
        <v>560</v>
      </c>
      <c r="B579" s="60" t="s">
        <v>20</v>
      </c>
      <c r="C579" s="29"/>
      <c r="D579" s="35">
        <v>2880</v>
      </c>
      <c r="E579" s="23">
        <f t="shared" si="12"/>
        <v>1302108.6829999974</v>
      </c>
      <c r="F579" s="25" t="s">
        <v>77</v>
      </c>
    </row>
    <row r="580" spans="1:6" ht="16.5" customHeight="1">
      <c r="A580" s="27" t="s">
        <v>560</v>
      </c>
      <c r="B580" s="60" t="s">
        <v>22</v>
      </c>
      <c r="C580" s="29"/>
      <c r="D580" s="35">
        <v>2029</v>
      </c>
      <c r="E580" s="23">
        <f t="shared" si="12"/>
        <v>1300079.6829999974</v>
      </c>
      <c r="F580" s="25" t="s">
        <v>21</v>
      </c>
    </row>
    <row r="581" spans="1:6" ht="16.5" customHeight="1">
      <c r="A581" s="27" t="s">
        <v>560</v>
      </c>
      <c r="B581" s="60" t="s">
        <v>83</v>
      </c>
      <c r="C581" s="29"/>
      <c r="D581" s="35">
        <v>1466.95</v>
      </c>
      <c r="E581" s="23">
        <f t="shared" si="12"/>
        <v>1298612.7329999974</v>
      </c>
      <c r="F581" s="25" t="s">
        <v>564</v>
      </c>
    </row>
    <row r="582" spans="1:6" ht="16.5" customHeight="1">
      <c r="A582" s="27" t="s">
        <v>560</v>
      </c>
      <c r="B582" s="60" t="s">
        <v>561</v>
      </c>
      <c r="C582" s="29"/>
      <c r="D582" s="35">
        <v>1000</v>
      </c>
      <c r="E582" s="23">
        <f t="shared" si="12"/>
        <v>1297612.7329999974</v>
      </c>
      <c r="F582" s="25" t="s">
        <v>565</v>
      </c>
    </row>
    <row r="583" spans="1:6" ht="16.5" customHeight="1">
      <c r="A583" s="27" t="s">
        <v>560</v>
      </c>
      <c r="B583" s="60" t="s">
        <v>83</v>
      </c>
      <c r="C583" s="29"/>
      <c r="D583" s="35">
        <v>293.39</v>
      </c>
      <c r="E583" s="23">
        <f t="shared" si="12"/>
        <v>1297319.3429999975</v>
      </c>
      <c r="F583" s="25" t="s">
        <v>564</v>
      </c>
    </row>
    <row r="584" spans="1:6" ht="16.5" customHeight="1">
      <c r="A584" s="27" t="s">
        <v>560</v>
      </c>
      <c r="B584" s="60" t="s">
        <v>8</v>
      </c>
      <c r="C584" s="29"/>
      <c r="D584" s="35">
        <v>429.15</v>
      </c>
      <c r="E584" s="23">
        <f t="shared" si="12"/>
        <v>1296890.1929999976</v>
      </c>
      <c r="F584" s="25" t="s">
        <v>9</v>
      </c>
    </row>
    <row r="585" spans="1:6" ht="16.5" customHeight="1">
      <c r="A585" s="27" t="s">
        <v>560</v>
      </c>
      <c r="B585" s="60" t="s">
        <v>83</v>
      </c>
      <c r="C585" s="29"/>
      <c r="D585" s="35">
        <v>146.7</v>
      </c>
      <c r="E585" s="23">
        <f t="shared" si="12"/>
        <v>1296743.4929999977</v>
      </c>
      <c r="F585" s="25" t="s">
        <v>564</v>
      </c>
    </row>
    <row r="586" spans="1:6" ht="16.5" customHeight="1">
      <c r="A586" s="27" t="s">
        <v>560</v>
      </c>
      <c r="B586" s="60" t="s">
        <v>32</v>
      </c>
      <c r="C586" s="29">
        <v>7055.18</v>
      </c>
      <c r="D586" s="35"/>
      <c r="E586" s="23">
        <f t="shared" si="12"/>
        <v>1303798.6729999976</v>
      </c>
      <c r="F586" s="25" t="s">
        <v>249</v>
      </c>
    </row>
    <row r="587" spans="1:6" ht="16.5" customHeight="1">
      <c r="A587" s="27" t="s">
        <v>560</v>
      </c>
      <c r="B587" s="60" t="s">
        <v>32</v>
      </c>
      <c r="C587" s="29">
        <v>7055.12</v>
      </c>
      <c r="D587" s="35"/>
      <c r="E587" s="23">
        <f t="shared" si="12"/>
        <v>1310853.7929999977</v>
      </c>
      <c r="F587" s="25" t="s">
        <v>249</v>
      </c>
    </row>
    <row r="588" spans="1:6" ht="16.5" customHeight="1">
      <c r="A588" s="27" t="s">
        <v>560</v>
      </c>
      <c r="B588" s="60" t="s">
        <v>32</v>
      </c>
      <c r="C588" s="29">
        <v>7054.47</v>
      </c>
      <c r="D588" s="35"/>
      <c r="E588" s="23">
        <f t="shared" si="12"/>
        <v>1317908.2629999977</v>
      </c>
      <c r="F588" s="25" t="s">
        <v>249</v>
      </c>
    </row>
    <row r="589" spans="1:6" ht="16.5" customHeight="1">
      <c r="A589" s="27" t="s">
        <v>566</v>
      </c>
      <c r="B589" s="60" t="s">
        <v>16</v>
      </c>
      <c r="C589" s="29"/>
      <c r="D589" s="35">
        <v>2842</v>
      </c>
      <c r="E589" s="23">
        <f t="shared" si="12"/>
        <v>1315066.2629999977</v>
      </c>
      <c r="F589" s="25" t="s">
        <v>567</v>
      </c>
    </row>
    <row r="590" spans="1:6" ht="16.5" customHeight="1">
      <c r="A590" s="27" t="s">
        <v>566</v>
      </c>
      <c r="B590" s="60" t="s">
        <v>8</v>
      </c>
      <c r="C590" s="29"/>
      <c r="D590" s="35">
        <v>50</v>
      </c>
      <c r="E590" s="23">
        <f t="shared" si="12"/>
        <v>1315016.2629999977</v>
      </c>
      <c r="F590" s="25" t="s">
        <v>9</v>
      </c>
    </row>
    <row r="591" spans="1:6" ht="16.5" customHeight="1">
      <c r="A591" s="27" t="s">
        <v>566</v>
      </c>
      <c r="B591" s="60" t="s">
        <v>455</v>
      </c>
      <c r="C591" s="29">
        <v>11288.2</v>
      </c>
      <c r="D591" s="35"/>
      <c r="E591" s="23">
        <f t="shared" si="12"/>
        <v>1326304.4629999977</v>
      </c>
      <c r="F591" s="25" t="s">
        <v>79</v>
      </c>
    </row>
    <row r="592" spans="1:6" ht="16.5" customHeight="1">
      <c r="A592" s="27" t="s">
        <v>568</v>
      </c>
      <c r="B592" s="60" t="s">
        <v>248</v>
      </c>
      <c r="C592" s="29">
        <v>42330.74</v>
      </c>
      <c r="D592" s="35"/>
      <c r="E592" s="23">
        <f t="shared" si="12"/>
        <v>1368635.2029999977</v>
      </c>
      <c r="F592" s="25" t="s">
        <v>79</v>
      </c>
    </row>
    <row r="593" spans="1:6" ht="16.5" customHeight="1">
      <c r="A593" s="27" t="s">
        <v>569</v>
      </c>
      <c r="B593" s="60" t="s">
        <v>139</v>
      </c>
      <c r="C593" s="29">
        <v>35275.62</v>
      </c>
      <c r="D593" s="35"/>
      <c r="E593" s="23">
        <f t="shared" si="12"/>
        <v>1403910.8229999978</v>
      </c>
      <c r="F593" s="25" t="s">
        <v>79</v>
      </c>
    </row>
    <row r="594" spans="1:6" ht="16.5" customHeight="1">
      <c r="A594" s="27" t="s">
        <v>570</v>
      </c>
      <c r="B594" s="60" t="s">
        <v>571</v>
      </c>
      <c r="C594" s="29"/>
      <c r="D594" s="35">
        <v>6081</v>
      </c>
      <c r="E594" s="23">
        <f t="shared" si="12"/>
        <v>1397829.8229999978</v>
      </c>
      <c r="F594" s="25" t="s">
        <v>572</v>
      </c>
    </row>
    <row r="595" spans="1:6" ht="16.5" customHeight="1">
      <c r="A595" s="27" t="s">
        <v>570</v>
      </c>
      <c r="B595" s="60" t="s">
        <v>8</v>
      </c>
      <c r="C595" s="29"/>
      <c r="D595" s="35">
        <v>50</v>
      </c>
      <c r="E595" s="23">
        <f t="shared" si="12"/>
        <v>1397779.8229999978</v>
      </c>
      <c r="F595" s="25" t="s">
        <v>9</v>
      </c>
    </row>
    <row r="596" spans="1:6" ht="16.5" customHeight="1">
      <c r="A596" s="27" t="s">
        <v>573</v>
      </c>
      <c r="B596" s="60" t="s">
        <v>574</v>
      </c>
      <c r="C596" s="29"/>
      <c r="D596" s="35">
        <v>249984</v>
      </c>
      <c r="E596" s="23">
        <f t="shared" si="12"/>
        <v>1147795.8229999978</v>
      </c>
      <c r="F596" s="25" t="s">
        <v>578</v>
      </c>
    </row>
    <row r="597" spans="1:6" ht="16.5" customHeight="1">
      <c r="A597" s="27" t="s">
        <v>573</v>
      </c>
      <c r="B597" s="60" t="s">
        <v>575</v>
      </c>
      <c r="C597" s="29"/>
      <c r="D597" s="35">
        <v>20664</v>
      </c>
      <c r="E597" s="23">
        <f t="shared" si="12"/>
        <v>1127131.8229999978</v>
      </c>
      <c r="F597" s="25" t="s">
        <v>579</v>
      </c>
    </row>
    <row r="598" spans="1:6" ht="16.5" customHeight="1">
      <c r="A598" s="27" t="s">
        <v>573</v>
      </c>
      <c r="B598" s="60" t="s">
        <v>576</v>
      </c>
      <c r="C598" s="29"/>
      <c r="D598" s="35">
        <v>12816</v>
      </c>
      <c r="E598" s="23">
        <f t="shared" si="12"/>
        <v>1114315.8229999978</v>
      </c>
      <c r="F598" s="25" t="s">
        <v>307</v>
      </c>
    </row>
    <row r="599" spans="1:6" ht="16.5" customHeight="1">
      <c r="A599" s="27" t="s">
        <v>573</v>
      </c>
      <c r="B599" s="60" t="s">
        <v>577</v>
      </c>
      <c r="C599" s="29"/>
      <c r="D599" s="35">
        <v>5000</v>
      </c>
      <c r="E599" s="23">
        <f t="shared" si="12"/>
        <v>1109315.8229999978</v>
      </c>
      <c r="F599" s="25" t="s">
        <v>580</v>
      </c>
    </row>
    <row r="600" spans="1:6" ht="16.5" customHeight="1">
      <c r="A600" s="27" t="s">
        <v>573</v>
      </c>
      <c r="B600" s="60" t="s">
        <v>576</v>
      </c>
      <c r="C600" s="29"/>
      <c r="D600" s="35">
        <v>4032</v>
      </c>
      <c r="E600" s="23">
        <f t="shared" si="12"/>
        <v>1105283.8229999978</v>
      </c>
      <c r="F600" s="25" t="s">
        <v>307</v>
      </c>
    </row>
    <row r="601" spans="1:6" ht="16.5" customHeight="1">
      <c r="A601" s="27" t="s">
        <v>573</v>
      </c>
      <c r="B601" s="60" t="s">
        <v>508</v>
      </c>
      <c r="C601" s="29"/>
      <c r="D601" s="35">
        <v>1058</v>
      </c>
      <c r="E601" s="23">
        <f t="shared" si="12"/>
        <v>1104225.8229999978</v>
      </c>
      <c r="F601" s="25" t="s">
        <v>268</v>
      </c>
    </row>
    <row r="602" spans="1:6" ht="16.5" customHeight="1">
      <c r="A602" s="27" t="s">
        <v>573</v>
      </c>
      <c r="B602" s="60" t="s">
        <v>326</v>
      </c>
      <c r="C602" s="29"/>
      <c r="D602" s="35">
        <v>732</v>
      </c>
      <c r="E602" s="23">
        <f t="shared" si="12"/>
        <v>1103493.8229999978</v>
      </c>
      <c r="F602" s="25" t="s">
        <v>268</v>
      </c>
    </row>
    <row r="603" spans="1:6" ht="16.5" customHeight="1">
      <c r="A603" s="27" t="s">
        <v>573</v>
      </c>
      <c r="B603" s="60" t="s">
        <v>8</v>
      </c>
      <c r="C603" s="29"/>
      <c r="D603" s="35">
        <v>424.99</v>
      </c>
      <c r="E603" s="23">
        <f t="shared" si="12"/>
        <v>1103068.8329999978</v>
      </c>
      <c r="F603" s="25" t="s">
        <v>9</v>
      </c>
    </row>
    <row r="604" spans="1:6" ht="16.5" customHeight="1">
      <c r="A604" s="27" t="s">
        <v>573</v>
      </c>
      <c r="B604" s="60" t="s">
        <v>5</v>
      </c>
      <c r="C604" s="29">
        <v>689326.8</v>
      </c>
      <c r="D604" s="35"/>
      <c r="E604" s="23">
        <f t="shared" si="12"/>
        <v>1792395.6329999978</v>
      </c>
      <c r="F604" s="25" t="s">
        <v>6</v>
      </c>
    </row>
    <row r="605" spans="1:6" ht="16.5" customHeight="1">
      <c r="A605" s="27" t="s">
        <v>584</v>
      </c>
      <c r="B605" s="60" t="s">
        <v>151</v>
      </c>
      <c r="C605" s="29"/>
      <c r="D605" s="35">
        <v>513713.93</v>
      </c>
      <c r="E605" s="23">
        <f t="shared" si="12"/>
        <v>1278681.702999998</v>
      </c>
      <c r="F605" s="25" t="s">
        <v>582</v>
      </c>
    </row>
    <row r="606" spans="1:6" ht="16.5" customHeight="1">
      <c r="A606" s="27" t="s">
        <v>584</v>
      </c>
      <c r="B606" s="60" t="s">
        <v>553</v>
      </c>
      <c r="C606" s="29"/>
      <c r="D606" s="35">
        <v>244304.11</v>
      </c>
      <c r="E606" s="23">
        <f t="shared" si="12"/>
        <v>1034377.5929999979</v>
      </c>
      <c r="F606" s="25" t="s">
        <v>554</v>
      </c>
    </row>
    <row r="607" spans="1:6" ht="16.5" customHeight="1">
      <c r="A607" s="27" t="s">
        <v>584</v>
      </c>
      <c r="B607" s="60" t="s">
        <v>581</v>
      </c>
      <c r="C607" s="29"/>
      <c r="D607" s="35">
        <v>7200</v>
      </c>
      <c r="E607" s="23">
        <f t="shared" si="12"/>
        <v>1027177.5929999979</v>
      </c>
      <c r="F607" s="25" t="s">
        <v>583</v>
      </c>
    </row>
    <row r="608" spans="1:6" ht="16.5" customHeight="1">
      <c r="A608" s="27" t="s">
        <v>584</v>
      </c>
      <c r="B608" s="60" t="s">
        <v>8</v>
      </c>
      <c r="C608" s="29"/>
      <c r="D608" s="35">
        <v>557.44</v>
      </c>
      <c r="E608" s="23">
        <f t="shared" si="12"/>
        <v>1026620.152999998</v>
      </c>
      <c r="F608" s="25" t="s">
        <v>9</v>
      </c>
    </row>
    <row r="609" spans="1:6" ht="16.5" customHeight="1">
      <c r="A609" s="27" t="s">
        <v>584</v>
      </c>
      <c r="B609" s="60" t="s">
        <v>8</v>
      </c>
      <c r="C609" s="29"/>
      <c r="D609" s="35">
        <v>500</v>
      </c>
      <c r="E609" s="23">
        <f t="shared" si="12"/>
        <v>1026120.152999998</v>
      </c>
      <c r="F609" s="25" t="s">
        <v>9</v>
      </c>
    </row>
    <row r="610" spans="1:6" ht="16.5" customHeight="1">
      <c r="A610" s="27"/>
      <c r="B610" s="37"/>
      <c r="C610" s="38"/>
      <c r="D610" s="39"/>
      <c r="E610" s="23"/>
      <c r="F610" s="40"/>
    </row>
    <row r="611" spans="1:6" ht="16.5" customHeight="1">
      <c r="A611" s="27"/>
      <c r="B611" s="37"/>
      <c r="C611" s="38"/>
      <c r="D611" s="39"/>
      <c r="E611" s="23"/>
      <c r="F611" s="40"/>
    </row>
    <row r="612" spans="1:6" ht="16.5" customHeight="1">
      <c r="A612" s="27"/>
      <c r="B612" s="37"/>
      <c r="C612" s="38"/>
      <c r="D612" s="39"/>
      <c r="E612" s="23"/>
      <c r="F612" s="40"/>
    </row>
    <row r="613" spans="1:6" ht="16.5" customHeight="1">
      <c r="A613" s="27"/>
      <c r="B613" s="37"/>
      <c r="C613" s="38"/>
      <c r="D613" s="39"/>
      <c r="E613" s="23"/>
      <c r="F613" s="40"/>
    </row>
    <row r="614" spans="1:6" ht="16.5" customHeight="1">
      <c r="A614" s="27"/>
      <c r="B614" s="37"/>
      <c r="C614" s="38"/>
      <c r="D614" s="39"/>
      <c r="E614" s="23"/>
      <c r="F614" s="40"/>
    </row>
    <row r="615" spans="1:6" ht="16.5" customHeight="1">
      <c r="A615" s="27"/>
      <c r="B615" s="37"/>
      <c r="C615" s="38"/>
      <c r="D615" s="39"/>
      <c r="E615" s="23"/>
      <c r="F615" s="40"/>
    </row>
    <row r="616" spans="1:6" ht="16.5" customHeight="1">
      <c r="A616" s="27"/>
      <c r="B616" s="37"/>
      <c r="C616" s="38"/>
      <c r="D616" s="39"/>
      <c r="E616" s="23"/>
      <c r="F616" s="40"/>
    </row>
    <row r="617" spans="1:6" ht="16.5" customHeight="1">
      <c r="A617" s="27"/>
      <c r="B617" s="37"/>
      <c r="C617" s="38"/>
      <c r="D617" s="39"/>
      <c r="E617" s="23"/>
      <c r="F617" s="40"/>
    </row>
    <row r="618" spans="1:6" ht="16.5" customHeight="1">
      <c r="A618" s="27"/>
      <c r="B618" s="37"/>
      <c r="C618" s="38"/>
      <c r="D618" s="39"/>
      <c r="E618" s="23"/>
      <c r="F618" s="40"/>
    </row>
    <row r="619" spans="1:6" ht="16.5" customHeight="1">
      <c r="A619" s="27"/>
      <c r="B619" s="37"/>
      <c r="C619" s="38"/>
      <c r="D619" s="39"/>
      <c r="E619" s="23"/>
      <c r="F619" s="40"/>
    </row>
    <row r="620" spans="1:6" ht="16.5" customHeight="1">
      <c r="A620" s="27"/>
      <c r="B620" s="37"/>
      <c r="C620" s="38"/>
      <c r="D620" s="39"/>
      <c r="E620" s="23"/>
      <c r="F620" s="40"/>
    </row>
    <row r="621" spans="1:6" ht="16.5" customHeight="1">
      <c r="A621" s="27"/>
      <c r="B621" s="37"/>
      <c r="C621" s="38"/>
      <c r="D621" s="39"/>
      <c r="E621" s="23"/>
      <c r="F621" s="40"/>
    </row>
    <row r="622" spans="1:6" ht="16.5" customHeight="1">
      <c r="A622" s="27"/>
      <c r="B622" s="37"/>
      <c r="C622" s="38"/>
      <c r="D622" s="39"/>
      <c r="E622" s="23"/>
      <c r="F622" s="40"/>
    </row>
    <row r="623" spans="1:6" ht="16.5" customHeight="1">
      <c r="A623" s="27"/>
      <c r="B623" s="37"/>
      <c r="C623" s="38"/>
      <c r="D623" s="39"/>
      <c r="E623" s="23"/>
      <c r="F623" s="40"/>
    </row>
    <row r="624" spans="1:6" ht="16.5" customHeight="1">
      <c r="A624" s="27"/>
      <c r="B624" s="37"/>
      <c r="C624" s="38"/>
      <c r="D624" s="39"/>
      <c r="E624" s="23"/>
      <c r="F624" s="40"/>
    </row>
    <row r="625" spans="1:6" ht="16.5" customHeight="1">
      <c r="A625" s="27"/>
      <c r="B625" s="37"/>
      <c r="C625" s="38"/>
      <c r="D625" s="39"/>
      <c r="E625" s="23"/>
      <c r="F625" s="40"/>
    </row>
    <row r="626" spans="1:6" ht="16.5" customHeight="1">
      <c r="A626" s="27"/>
      <c r="B626" s="37"/>
      <c r="C626" s="38"/>
      <c r="D626" s="39"/>
      <c r="E626" s="23"/>
      <c r="F626" s="40"/>
    </row>
    <row r="627" spans="1:6" ht="16.5" customHeight="1">
      <c r="A627" s="27"/>
      <c r="B627" s="37"/>
      <c r="C627" s="38"/>
      <c r="D627" s="39"/>
      <c r="E627" s="23"/>
      <c r="F627" s="40"/>
    </row>
    <row r="628" spans="1:6" ht="16.5" customHeight="1">
      <c r="A628" s="27"/>
      <c r="B628" s="37"/>
      <c r="C628" s="38"/>
      <c r="D628" s="39"/>
      <c r="E628" s="23"/>
      <c r="F628" s="40"/>
    </row>
    <row r="629" spans="1:6" ht="16.5" customHeight="1">
      <c r="A629" s="27"/>
      <c r="B629" s="37"/>
      <c r="C629" s="38"/>
      <c r="D629" s="39"/>
      <c r="E629" s="23"/>
      <c r="F629" s="40"/>
    </row>
    <row r="630" spans="1:6" ht="16.5" customHeight="1">
      <c r="A630" s="27"/>
      <c r="B630" s="37"/>
      <c r="C630" s="38"/>
      <c r="D630" s="39"/>
      <c r="E630" s="23"/>
      <c r="F630" s="40"/>
    </row>
    <row r="631" spans="1:6" ht="16.5" customHeight="1">
      <c r="A631" s="27"/>
      <c r="B631" s="37"/>
      <c r="C631" s="38"/>
      <c r="D631" s="39"/>
      <c r="E631" s="23"/>
      <c r="F631" s="40"/>
    </row>
    <row r="632" spans="1:6" ht="16.5" customHeight="1">
      <c r="A632" s="27"/>
      <c r="B632" s="37"/>
      <c r="C632" s="38"/>
      <c r="D632" s="39"/>
      <c r="E632" s="23"/>
      <c r="F632" s="40"/>
    </row>
    <row r="633" spans="1:6" ht="16.5" customHeight="1">
      <c r="A633" s="27"/>
      <c r="B633" s="37"/>
      <c r="C633" s="38"/>
      <c r="D633" s="39"/>
      <c r="E633" s="23"/>
      <c r="F633" s="40"/>
    </row>
    <row r="634" spans="1:6" ht="16.5" customHeight="1">
      <c r="A634" s="27"/>
      <c r="B634" s="37"/>
      <c r="C634" s="38"/>
      <c r="D634" s="39"/>
      <c r="E634" s="23"/>
      <c r="F634" s="40"/>
    </row>
    <row r="635" spans="1:6" ht="16.5" customHeight="1">
      <c r="A635" s="27"/>
      <c r="B635" s="37"/>
      <c r="C635" s="38"/>
      <c r="D635" s="39"/>
      <c r="E635" s="23"/>
      <c r="F635" s="40"/>
    </row>
    <row r="636" spans="1:6" ht="16.5" customHeight="1">
      <c r="A636" s="27"/>
      <c r="B636" s="37"/>
      <c r="C636" s="38"/>
      <c r="D636" s="39"/>
      <c r="E636" s="23"/>
      <c r="F636" s="40"/>
    </row>
    <row r="637" spans="1:6" ht="16.5" customHeight="1">
      <c r="A637" s="27"/>
      <c r="B637" s="37"/>
      <c r="C637" s="38"/>
      <c r="D637" s="39"/>
      <c r="E637" s="23"/>
      <c r="F637" s="40"/>
    </row>
    <row r="638" spans="1:6" ht="16.5" customHeight="1">
      <c r="A638" s="27"/>
      <c r="B638" s="37"/>
      <c r="C638" s="38"/>
      <c r="D638" s="39"/>
      <c r="E638" s="23"/>
      <c r="F638" s="40"/>
    </row>
    <row r="639" spans="1:6" ht="16.5" customHeight="1">
      <c r="A639" s="27"/>
      <c r="B639" s="37"/>
      <c r="C639" s="38"/>
      <c r="D639" s="39"/>
      <c r="E639" s="23"/>
      <c r="F639" s="40"/>
    </row>
    <row r="640" spans="1:6" ht="16.5" customHeight="1">
      <c r="A640" s="27"/>
      <c r="B640" s="37"/>
      <c r="C640" s="38"/>
      <c r="D640" s="39"/>
      <c r="E640" s="23"/>
      <c r="F640" s="40"/>
    </row>
    <row r="641" spans="1:6" ht="16.5" customHeight="1">
      <c r="A641" s="27"/>
      <c r="B641" s="37"/>
      <c r="C641" s="38"/>
      <c r="D641" s="39"/>
      <c r="E641" s="23"/>
      <c r="F641" s="40"/>
    </row>
    <row r="642" spans="1:6" ht="16.5" customHeight="1">
      <c r="A642" s="27"/>
      <c r="B642" s="37"/>
      <c r="C642" s="38"/>
      <c r="D642" s="39"/>
      <c r="E642" s="23"/>
      <c r="F642" s="40"/>
    </row>
    <row r="643" spans="1:6" ht="16.5" customHeight="1">
      <c r="A643" s="27"/>
      <c r="B643" s="37"/>
      <c r="C643" s="38"/>
      <c r="D643" s="39"/>
      <c r="E643" s="23"/>
      <c r="F643" s="40"/>
    </row>
    <row r="644" spans="1:6" ht="16.5" customHeight="1">
      <c r="A644" s="27"/>
      <c r="B644" s="37"/>
      <c r="C644" s="38"/>
      <c r="D644" s="39"/>
      <c r="E644" s="23"/>
      <c r="F644" s="40"/>
    </row>
    <row r="645" spans="1:6" ht="16.5" customHeight="1">
      <c r="A645" s="27"/>
      <c r="B645" s="37"/>
      <c r="C645" s="38"/>
      <c r="D645" s="39"/>
      <c r="E645" s="23"/>
      <c r="F645" s="40"/>
    </row>
    <row r="646" spans="1:6" ht="16.5" customHeight="1">
      <c r="A646" s="27"/>
      <c r="B646" s="37"/>
      <c r="C646" s="38"/>
      <c r="D646" s="39"/>
      <c r="E646" s="23"/>
      <c r="F646" s="40"/>
    </row>
    <row r="647" spans="1:6" ht="16.5" customHeight="1">
      <c r="A647" s="27"/>
      <c r="B647" s="37"/>
      <c r="C647" s="38"/>
      <c r="D647" s="39"/>
      <c r="E647" s="23"/>
      <c r="F647" s="40"/>
    </row>
    <row r="648" spans="1:6" ht="16.5" customHeight="1">
      <c r="A648" s="27"/>
      <c r="B648" s="37"/>
      <c r="C648" s="38"/>
      <c r="D648" s="39"/>
      <c r="E648" s="23"/>
      <c r="F648" s="40"/>
    </row>
    <row r="649" spans="1:6" ht="16.5" customHeight="1">
      <c r="A649" s="27"/>
      <c r="B649" s="37"/>
      <c r="C649" s="38"/>
      <c r="D649" s="39"/>
      <c r="E649" s="23"/>
      <c r="F649" s="40"/>
    </row>
    <row r="650" spans="1:6" ht="16.5" customHeight="1">
      <c r="A650" s="27"/>
      <c r="B650" s="37"/>
      <c r="C650" s="38"/>
      <c r="D650" s="39"/>
      <c r="E650" s="23"/>
      <c r="F650" s="40"/>
    </row>
    <row r="651" spans="1:6" ht="16.5" customHeight="1">
      <c r="A651" s="27"/>
      <c r="B651" s="37"/>
      <c r="C651" s="38"/>
      <c r="D651" s="39"/>
      <c r="E651" s="23"/>
      <c r="F651" s="40"/>
    </row>
    <row r="652" spans="1:6" ht="16.5" customHeight="1">
      <c r="A652" s="27"/>
      <c r="B652" s="37"/>
      <c r="C652" s="38"/>
      <c r="D652" s="39"/>
      <c r="E652" s="23"/>
      <c r="F652" s="40"/>
    </row>
    <row r="653" spans="1:6" ht="16.5" customHeight="1">
      <c r="A653" s="27"/>
      <c r="B653" s="37"/>
      <c r="C653" s="38"/>
      <c r="D653" s="39"/>
      <c r="E653" s="23"/>
      <c r="F653" s="40"/>
    </row>
    <row r="654" spans="1:6" ht="16.5" customHeight="1">
      <c r="A654" s="27"/>
      <c r="B654" s="37"/>
      <c r="C654" s="38"/>
      <c r="D654" s="39"/>
      <c r="E654" s="23"/>
      <c r="F654" s="40"/>
    </row>
    <row r="655" spans="1:6" ht="16.5" customHeight="1">
      <c r="A655" s="27"/>
      <c r="B655" s="37"/>
      <c r="C655" s="38"/>
      <c r="D655" s="39"/>
      <c r="E655" s="23"/>
      <c r="F655" s="40"/>
    </row>
    <row r="656" spans="1:6" ht="16.5" customHeight="1">
      <c r="A656" s="27"/>
      <c r="B656" s="37"/>
      <c r="C656" s="38"/>
      <c r="D656" s="39"/>
      <c r="E656" s="23"/>
      <c r="F656" s="40"/>
    </row>
    <row r="657" spans="1:6" ht="16.5" customHeight="1">
      <c r="A657" s="27"/>
      <c r="B657" s="37"/>
      <c r="C657" s="38"/>
      <c r="D657" s="39"/>
      <c r="E657" s="23"/>
      <c r="F657" s="40"/>
    </row>
    <row r="658" spans="1:6" ht="16.5" customHeight="1">
      <c r="A658" s="27"/>
      <c r="B658" s="37"/>
      <c r="C658" s="38"/>
      <c r="D658" s="39"/>
      <c r="E658" s="23"/>
      <c r="F658" s="40"/>
    </row>
    <row r="659" spans="1:6" ht="16.5" customHeight="1">
      <c r="A659" s="27"/>
      <c r="B659" s="37"/>
      <c r="C659" s="38"/>
      <c r="D659" s="39"/>
      <c r="E659" s="23"/>
      <c r="F659" s="40"/>
    </row>
    <row r="660" spans="1:6" ht="16.5" customHeight="1">
      <c r="A660" s="27"/>
      <c r="B660" s="37"/>
      <c r="C660" s="38"/>
      <c r="D660" s="39"/>
      <c r="E660" s="23"/>
      <c r="F660" s="40"/>
    </row>
    <row r="661" spans="1:6" ht="16.5" customHeight="1">
      <c r="A661" s="27"/>
      <c r="B661" s="37"/>
      <c r="C661" s="38"/>
      <c r="D661" s="39"/>
      <c r="E661" s="23"/>
      <c r="F661" s="40"/>
    </row>
    <row r="662" spans="1:6" ht="16.5" customHeight="1">
      <c r="A662" s="27"/>
      <c r="B662" s="37"/>
      <c r="C662" s="38"/>
      <c r="D662" s="39"/>
      <c r="E662" s="23"/>
      <c r="F662" s="40"/>
    </row>
    <row r="663" spans="1:6" ht="16.5" customHeight="1">
      <c r="A663" s="27"/>
      <c r="B663" s="37"/>
      <c r="C663" s="38"/>
      <c r="D663" s="39"/>
      <c r="E663" s="23"/>
      <c r="F663" s="40"/>
    </row>
    <row r="664" spans="1:6" ht="16.5" customHeight="1">
      <c r="A664" s="27"/>
      <c r="B664" s="37"/>
      <c r="C664" s="38"/>
      <c r="D664" s="39"/>
      <c r="E664" s="23"/>
      <c r="F664" s="40"/>
    </row>
    <row r="665" spans="1:6" ht="16.5" customHeight="1">
      <c r="A665" s="27"/>
      <c r="B665" s="37"/>
      <c r="C665" s="38"/>
      <c r="D665" s="39"/>
      <c r="E665" s="23"/>
      <c r="F665" s="40"/>
    </row>
    <row r="666" spans="1:6" ht="16.5" customHeight="1">
      <c r="A666" s="27"/>
      <c r="B666" s="37"/>
      <c r="C666" s="38"/>
      <c r="D666" s="39"/>
      <c r="E666" s="23"/>
      <c r="F666" s="40"/>
    </row>
    <row r="667" spans="1:6" ht="16.5" customHeight="1">
      <c r="A667" s="27"/>
      <c r="B667" s="37"/>
      <c r="C667" s="38"/>
      <c r="D667" s="39"/>
      <c r="E667" s="23"/>
      <c r="F667" s="40"/>
    </row>
    <row r="668" spans="1:6" ht="16.5" customHeight="1">
      <c r="A668" s="27"/>
      <c r="B668" s="37"/>
      <c r="C668" s="38"/>
      <c r="D668" s="39"/>
      <c r="E668" s="23"/>
      <c r="F668" s="40"/>
    </row>
    <row r="669" spans="1:6" ht="16.5" customHeight="1">
      <c r="A669" s="27"/>
      <c r="B669" s="37"/>
      <c r="C669" s="38"/>
      <c r="D669" s="39"/>
      <c r="E669" s="23"/>
      <c r="F669" s="40"/>
    </row>
    <row r="670" spans="1:6" ht="16.5" customHeight="1">
      <c r="A670" s="27"/>
      <c r="B670" s="37"/>
      <c r="C670" s="38"/>
      <c r="D670" s="39"/>
      <c r="E670" s="23"/>
      <c r="F670" s="40"/>
    </row>
    <row r="671" spans="1:6" ht="16.5" customHeight="1">
      <c r="A671" s="27"/>
      <c r="B671" s="37"/>
      <c r="C671" s="38"/>
      <c r="D671" s="39"/>
      <c r="E671" s="23"/>
      <c r="F671" s="40"/>
    </row>
    <row r="672" spans="1:6" ht="16.5" customHeight="1">
      <c r="A672" s="27"/>
      <c r="B672" s="37"/>
      <c r="C672" s="38"/>
      <c r="D672" s="39"/>
      <c r="E672" s="23"/>
      <c r="F672" s="40"/>
    </row>
    <row r="673" spans="1:6" ht="16.5" customHeight="1">
      <c r="A673" s="27"/>
      <c r="B673" s="37"/>
      <c r="C673" s="38"/>
      <c r="D673" s="39"/>
      <c r="E673" s="23"/>
      <c r="F673" s="40"/>
    </row>
    <row r="674" spans="1:6" ht="16.5" customHeight="1">
      <c r="A674" s="27"/>
      <c r="B674" s="37"/>
      <c r="C674" s="38"/>
      <c r="D674" s="39"/>
      <c r="E674" s="23"/>
      <c r="F674" s="40"/>
    </row>
    <row r="675" spans="1:6" ht="16.5" customHeight="1">
      <c r="A675" s="27"/>
      <c r="B675" s="37"/>
      <c r="C675" s="38"/>
      <c r="D675" s="39"/>
      <c r="E675" s="23"/>
      <c r="F675" s="40"/>
    </row>
    <row r="676" spans="1:6" ht="16.5" customHeight="1">
      <c r="A676" s="27"/>
      <c r="B676" s="37"/>
      <c r="C676" s="38"/>
      <c r="D676" s="39"/>
      <c r="E676" s="23"/>
      <c r="F676" s="40"/>
    </row>
    <row r="677" spans="1:6" ht="16.5" customHeight="1">
      <c r="A677" s="27"/>
      <c r="B677" s="37"/>
      <c r="C677" s="38"/>
      <c r="D677" s="39"/>
      <c r="E677" s="23"/>
      <c r="F677" s="40"/>
    </row>
    <row r="678" spans="1:6" ht="16.5" customHeight="1">
      <c r="A678" s="27"/>
      <c r="B678" s="37"/>
      <c r="C678" s="38"/>
      <c r="D678" s="39"/>
      <c r="E678" s="23"/>
      <c r="F678" s="40"/>
    </row>
    <row r="679" spans="1:6" ht="16.5" customHeight="1">
      <c r="A679" s="27"/>
      <c r="B679" s="37"/>
      <c r="C679" s="38"/>
      <c r="D679" s="39"/>
      <c r="E679" s="23"/>
      <c r="F679" s="40"/>
    </row>
    <row r="680" spans="1:6" ht="16.5" customHeight="1">
      <c r="A680" s="27"/>
      <c r="B680" s="37"/>
      <c r="C680" s="38"/>
      <c r="D680" s="39"/>
      <c r="E680" s="23"/>
      <c r="F680" s="40"/>
    </row>
    <row r="681" spans="1:6" ht="16.5" customHeight="1">
      <c r="A681" s="27"/>
      <c r="B681" s="37"/>
      <c r="C681" s="38"/>
      <c r="D681" s="39"/>
      <c r="E681" s="23"/>
      <c r="F681" s="40"/>
    </row>
    <row r="682" spans="1:6" ht="16.5" customHeight="1">
      <c r="A682" s="27"/>
      <c r="B682" s="37"/>
      <c r="C682" s="38"/>
      <c r="D682" s="39"/>
      <c r="E682" s="23"/>
      <c r="F682" s="40"/>
    </row>
    <row r="683" spans="1:6" ht="16.5" customHeight="1">
      <c r="A683" s="27"/>
      <c r="B683" s="37"/>
      <c r="C683" s="38"/>
      <c r="D683" s="39"/>
      <c r="E683" s="23"/>
      <c r="F683" s="40"/>
    </row>
    <row r="684" spans="1:6" ht="16.5" customHeight="1">
      <c r="A684" s="27"/>
      <c r="B684" s="37"/>
      <c r="C684" s="38"/>
      <c r="D684" s="39"/>
      <c r="E684" s="23"/>
      <c r="F684" s="40"/>
    </row>
    <row r="685" spans="1:6" ht="16.5" customHeight="1">
      <c r="A685" s="27"/>
      <c r="B685" s="37"/>
      <c r="C685" s="38"/>
      <c r="D685" s="39"/>
      <c r="E685" s="23"/>
      <c r="F685" s="40"/>
    </row>
    <row r="686" spans="1:6" ht="16.5" customHeight="1">
      <c r="A686" s="27"/>
      <c r="B686" s="37"/>
      <c r="C686" s="38"/>
      <c r="D686" s="39"/>
      <c r="E686" s="23"/>
      <c r="F686" s="40"/>
    </row>
    <row r="687" spans="1:6" ht="16.5" customHeight="1">
      <c r="A687" s="27"/>
      <c r="B687" s="37"/>
      <c r="C687" s="38"/>
      <c r="D687" s="39"/>
      <c r="E687" s="23"/>
      <c r="F687" s="40"/>
    </row>
    <row r="688" spans="1:6" ht="16.5" customHeight="1">
      <c r="A688" s="27"/>
      <c r="B688" s="37"/>
      <c r="C688" s="38"/>
      <c r="D688" s="39"/>
      <c r="E688" s="23"/>
      <c r="F688" s="40"/>
    </row>
    <row r="689" spans="1:6" ht="16.5" customHeight="1">
      <c r="A689" s="27"/>
      <c r="B689" s="37"/>
      <c r="C689" s="38"/>
      <c r="D689" s="39"/>
      <c r="E689" s="23"/>
      <c r="F689" s="40"/>
    </row>
    <row r="690" spans="1:6" ht="16.5" customHeight="1">
      <c r="A690" s="27"/>
      <c r="B690" s="37"/>
      <c r="C690" s="38"/>
      <c r="D690" s="39"/>
      <c r="E690" s="23"/>
      <c r="F690" s="40"/>
    </row>
    <row r="691" spans="1:6" ht="16.5" customHeight="1">
      <c r="A691" s="27"/>
      <c r="B691" s="27"/>
      <c r="C691" s="24"/>
      <c r="D691" s="24"/>
      <c r="E691" s="23"/>
      <c r="F691" s="25"/>
    </row>
    <row r="692" spans="1:6" ht="16.5" customHeight="1">
      <c r="A692" s="27"/>
      <c r="B692" s="20"/>
      <c r="C692" s="24"/>
      <c r="D692" s="24"/>
      <c r="E692" s="23"/>
      <c r="F692" s="25"/>
    </row>
    <row r="693" spans="1:6" ht="16.5" customHeight="1">
      <c r="A693" s="27"/>
      <c r="B693" s="20"/>
      <c r="C693" s="24"/>
      <c r="D693" s="24"/>
      <c r="E693" s="23"/>
      <c r="F693" s="25"/>
    </row>
    <row r="694" spans="1:6" ht="16.5" customHeight="1">
      <c r="A694" s="27"/>
      <c r="B694" s="20"/>
      <c r="C694" s="24"/>
      <c r="D694" s="24"/>
      <c r="E694" s="23"/>
      <c r="F694" s="25"/>
    </row>
    <row r="695" spans="1:6" ht="16.5" customHeight="1">
      <c r="A695" s="27"/>
      <c r="C695" s="24"/>
      <c r="D695" s="24"/>
      <c r="E695" s="23"/>
      <c r="F695" s="25"/>
    </row>
    <row r="696" spans="1:6" ht="16.5" customHeight="1">
      <c r="A696" s="27"/>
      <c r="B696" s="27"/>
      <c r="C696" s="24"/>
      <c r="D696" s="24"/>
      <c r="E696" s="23"/>
      <c r="F696" s="25"/>
    </row>
    <row r="697" spans="1:6" ht="16.5" customHeight="1">
      <c r="A697" s="27"/>
      <c r="B697" s="27"/>
      <c r="C697" s="24"/>
      <c r="D697" s="24"/>
      <c r="E697" s="23"/>
      <c r="F697" s="25"/>
    </row>
    <row r="698" spans="1:6" ht="16.5" customHeight="1">
      <c r="A698" s="27"/>
      <c r="B698" s="27"/>
      <c r="C698" s="24"/>
      <c r="D698" s="24"/>
      <c r="E698" s="23"/>
      <c r="F698" s="25"/>
    </row>
    <row r="699" spans="1:6" ht="16.5" customHeight="1">
      <c r="A699" s="27"/>
      <c r="B699" s="20"/>
      <c r="C699" s="23"/>
      <c r="D699" s="24"/>
      <c r="E699" s="23"/>
      <c r="F699" s="25"/>
    </row>
    <row r="700" spans="1:6" ht="16.5" customHeight="1">
      <c r="A700" s="27"/>
      <c r="B700" s="20"/>
      <c r="C700" s="23"/>
      <c r="D700" s="24"/>
      <c r="E700" s="23"/>
      <c r="F700" s="25"/>
    </row>
    <row r="701" spans="1:6" ht="16.5" customHeight="1">
      <c r="A701" s="27"/>
      <c r="B701" s="20"/>
      <c r="C701" s="23"/>
      <c r="D701" s="24"/>
      <c r="E701" s="23"/>
      <c r="F701" s="25"/>
    </row>
    <row r="702" spans="1:6" ht="16.5" customHeight="1">
      <c r="A702" s="27"/>
      <c r="B702" s="34"/>
      <c r="C702" s="36"/>
      <c r="D702" s="35"/>
      <c r="E702" s="23"/>
      <c r="F702" s="25"/>
    </row>
    <row r="703" spans="1:6" ht="16.5" customHeight="1">
      <c r="A703" s="27"/>
      <c r="B703" s="20"/>
      <c r="C703" s="23"/>
      <c r="D703" s="35"/>
      <c r="E703" s="23"/>
      <c r="F703" s="25"/>
    </row>
    <row r="704" spans="1:6" ht="16.5" customHeight="1">
      <c r="A704" s="27"/>
      <c r="B704" s="20"/>
      <c r="C704" s="23"/>
      <c r="D704" s="24"/>
      <c r="E704" s="23"/>
      <c r="F704" s="25"/>
    </row>
    <row r="705" spans="1:6" ht="16.5" customHeight="1">
      <c r="A705" s="27"/>
      <c r="B705" s="20"/>
      <c r="C705" s="23"/>
      <c r="D705" s="24"/>
      <c r="E705" s="23"/>
      <c r="F705" s="25"/>
    </row>
    <row r="706" spans="1:6" ht="16.5" customHeight="1">
      <c r="A706" s="27"/>
      <c r="B706" s="20"/>
      <c r="C706" s="23"/>
      <c r="D706" s="24"/>
      <c r="E706" s="23"/>
      <c r="F706" s="25"/>
    </row>
    <row r="707" spans="1:6" ht="16.5" customHeight="1">
      <c r="A707" s="27"/>
      <c r="B707" s="27"/>
      <c r="C707" s="24"/>
      <c r="D707" s="24"/>
      <c r="E707" s="23"/>
      <c r="F707" s="25"/>
    </row>
    <row r="708" spans="1:6" ht="16.5" customHeight="1">
      <c r="A708" s="27"/>
      <c r="B708" s="20"/>
      <c r="C708" s="24"/>
      <c r="D708" s="24"/>
      <c r="E708" s="23"/>
      <c r="F708" s="25"/>
    </row>
    <row r="709" spans="1:6" ht="16.5" customHeight="1">
      <c r="A709" s="27"/>
      <c r="B709" s="20"/>
      <c r="C709" s="23"/>
      <c r="D709" s="24"/>
      <c r="E709" s="23"/>
      <c r="F709" s="25"/>
    </row>
    <row r="710" spans="1:6" ht="16.5" customHeight="1">
      <c r="A710" s="27"/>
      <c r="B710" s="20"/>
      <c r="C710" s="23"/>
      <c r="D710" s="24"/>
      <c r="E710" s="23"/>
      <c r="F710" s="25"/>
    </row>
    <row r="711" spans="1:6" ht="16.5" customHeight="1">
      <c r="A711" s="27"/>
      <c r="B711" s="27"/>
      <c r="C711" s="24"/>
      <c r="D711" s="24"/>
      <c r="E711" s="23"/>
      <c r="F711" s="25"/>
    </row>
    <row r="712" spans="1:6" ht="16.5" customHeight="1">
      <c r="A712" s="27"/>
      <c r="B712" s="20"/>
      <c r="C712" s="29"/>
      <c r="D712" s="29"/>
      <c r="E712" s="23"/>
      <c r="F712" s="25"/>
    </row>
    <row r="713" spans="1:6" ht="16.5" customHeight="1">
      <c r="A713" s="27"/>
      <c r="B713" s="20"/>
      <c r="C713" s="24"/>
      <c r="D713" s="24"/>
      <c r="E713" s="23"/>
      <c r="F713" s="25"/>
    </row>
    <row r="714" spans="1:6" ht="16.5" customHeight="1">
      <c r="A714" s="27"/>
      <c r="B714" s="20"/>
      <c r="C714" s="24"/>
      <c r="D714" s="24"/>
      <c r="E714" s="23"/>
      <c r="F714" s="25"/>
    </row>
    <row r="715" spans="1:6" ht="16.5" customHeight="1">
      <c r="A715" s="27"/>
      <c r="B715" s="27"/>
      <c r="C715" s="24"/>
      <c r="D715" s="24"/>
      <c r="E715" s="23"/>
      <c r="F715" s="25"/>
    </row>
    <row r="716" spans="1:6" ht="16.5" customHeight="1">
      <c r="A716" s="27"/>
      <c r="B716" s="20"/>
      <c r="C716" s="24"/>
      <c r="D716" s="24"/>
      <c r="E716" s="23"/>
      <c r="F716" s="25"/>
    </row>
    <row r="717" spans="1:6" ht="16.5" customHeight="1">
      <c r="A717" s="27"/>
      <c r="B717" s="27"/>
      <c r="C717" s="24"/>
      <c r="D717" s="24"/>
      <c r="E717" s="23"/>
      <c r="F717" s="25"/>
    </row>
    <row r="718" spans="1:6" ht="16.5" customHeight="1">
      <c r="A718" s="27"/>
      <c r="B718" s="27"/>
      <c r="C718" s="24"/>
      <c r="D718" s="24"/>
      <c r="E718" s="23"/>
      <c r="F718" s="25"/>
    </row>
    <row r="719" spans="1:6" ht="16.5" customHeight="1">
      <c r="A719" s="27"/>
      <c r="B719" s="27"/>
      <c r="C719" s="24"/>
      <c r="D719" s="24"/>
      <c r="E719" s="23"/>
      <c r="F719" s="25"/>
    </row>
    <row r="720" spans="1:6" ht="16.5" customHeight="1">
      <c r="A720" s="27"/>
      <c r="B720" s="27"/>
      <c r="C720" s="24"/>
      <c r="D720" s="24"/>
      <c r="E720" s="23"/>
      <c r="F720" s="25"/>
    </row>
    <row r="721" spans="1:6" ht="16.5" customHeight="1">
      <c r="A721" s="27"/>
      <c r="B721" s="34"/>
      <c r="C721" s="24"/>
      <c r="D721" s="35"/>
      <c r="E721" s="23"/>
      <c r="F721" s="25"/>
    </row>
    <row r="722" spans="1:6" ht="16.5" customHeight="1">
      <c r="A722" s="27"/>
      <c r="B722" s="34"/>
      <c r="C722" s="24"/>
      <c r="D722" s="24"/>
      <c r="E722" s="23"/>
      <c r="F722" s="25"/>
    </row>
    <row r="723" spans="1:6" ht="16.5" customHeight="1">
      <c r="A723" s="27"/>
      <c r="B723" s="27"/>
      <c r="C723" s="24"/>
      <c r="D723" s="24"/>
      <c r="E723" s="23"/>
      <c r="F723" s="25"/>
    </row>
    <row r="724" spans="1:6" ht="16.5" customHeight="1">
      <c r="A724" s="27"/>
      <c r="B724" s="27"/>
      <c r="C724" s="24"/>
      <c r="D724" s="35"/>
      <c r="E724" s="23"/>
      <c r="F724" s="25"/>
    </row>
    <row r="725" spans="1:6" ht="16.5" customHeight="1">
      <c r="A725" s="27"/>
      <c r="B725" s="34"/>
      <c r="C725" s="24"/>
      <c r="D725" s="35"/>
      <c r="E725" s="23"/>
      <c r="F725" s="25"/>
    </row>
    <row r="726" spans="1:6" ht="16.5" customHeight="1">
      <c r="A726" s="27"/>
      <c r="B726" s="34"/>
      <c r="C726" s="24"/>
      <c r="D726" s="35"/>
      <c r="E726" s="23"/>
      <c r="F726" s="25"/>
    </row>
    <row r="727" spans="1:6" ht="16.5" customHeight="1">
      <c r="A727" s="27"/>
      <c r="B727" s="34"/>
      <c r="C727" s="31"/>
      <c r="D727" s="35"/>
      <c r="E727" s="23"/>
      <c r="F727" s="25"/>
    </row>
    <row r="728" spans="1:6" ht="16.5" customHeight="1">
      <c r="A728" s="27"/>
      <c r="B728" s="27"/>
      <c r="C728" s="24"/>
      <c r="D728" s="24"/>
      <c r="E728" s="23"/>
      <c r="F728" s="25"/>
    </row>
    <row r="729" spans="1:6" ht="16.5" customHeight="1">
      <c r="A729" s="27"/>
      <c r="B729" s="20"/>
      <c r="C729" s="24"/>
      <c r="D729" s="24"/>
      <c r="E729" s="23"/>
      <c r="F729" s="25"/>
    </row>
    <row r="730" spans="1:6" ht="16.5" customHeight="1">
      <c r="A730" s="27"/>
      <c r="B730" s="20"/>
      <c r="C730" s="24"/>
      <c r="D730" s="24"/>
      <c r="E730" s="23"/>
      <c r="F730" s="25"/>
    </row>
    <row r="731" spans="1:6" ht="16.5" customHeight="1">
      <c r="A731" s="27"/>
      <c r="B731" s="20"/>
      <c r="C731" s="24"/>
      <c r="D731" s="24"/>
      <c r="E731" s="23"/>
      <c r="F731" s="25"/>
    </row>
    <row r="732" spans="1:6" ht="16.5" customHeight="1">
      <c r="A732" s="27"/>
      <c r="C732" s="24"/>
      <c r="D732" s="24"/>
      <c r="E732" s="23"/>
      <c r="F732" s="25"/>
    </row>
    <row r="733" spans="1:6" ht="16.5" customHeight="1">
      <c r="A733" s="27"/>
      <c r="B733" s="27"/>
      <c r="C733" s="24"/>
      <c r="D733" s="24"/>
      <c r="E733" s="23"/>
      <c r="F733" s="25"/>
    </row>
    <row r="734" spans="1:6" ht="16.5" customHeight="1">
      <c r="A734" s="27"/>
      <c r="B734" s="27"/>
      <c r="C734" s="24"/>
      <c r="D734" s="24"/>
      <c r="E734" s="23"/>
      <c r="F734" s="25"/>
    </row>
    <row r="735" spans="1:6" ht="16.5" customHeight="1">
      <c r="A735" s="27"/>
      <c r="B735" s="20"/>
      <c r="C735" s="23"/>
      <c r="D735" s="24"/>
      <c r="E735" s="23"/>
      <c r="F735" s="25"/>
    </row>
    <row r="736" spans="1:6" ht="16.5" customHeight="1">
      <c r="A736" s="27"/>
      <c r="B736" s="20"/>
      <c r="C736" s="23"/>
      <c r="D736" s="24"/>
      <c r="E736" s="23"/>
      <c r="F736" s="25"/>
    </row>
    <row r="737" spans="1:6" ht="16.5" customHeight="1">
      <c r="A737" s="27"/>
      <c r="B737" s="20"/>
      <c r="C737" s="23"/>
      <c r="D737" s="24"/>
      <c r="E737" s="23"/>
      <c r="F737" s="25"/>
    </row>
    <row r="738" spans="1:6" ht="16.5" customHeight="1">
      <c r="A738" s="27"/>
      <c r="B738" s="34"/>
      <c r="C738" s="36"/>
      <c r="D738" s="35"/>
      <c r="E738" s="23"/>
      <c r="F738" s="25"/>
    </row>
    <row r="739" spans="1:6" ht="16.5" customHeight="1">
      <c r="A739" s="27"/>
      <c r="B739" s="20"/>
      <c r="C739" s="23"/>
      <c r="D739" s="35"/>
      <c r="E739" s="23"/>
      <c r="F739" s="25"/>
    </row>
    <row r="740" spans="1:6" ht="16.5" customHeight="1">
      <c r="A740" s="27"/>
      <c r="B740" s="20"/>
      <c r="C740" s="23"/>
      <c r="D740" s="24"/>
      <c r="E740" s="23"/>
      <c r="F740" s="25"/>
    </row>
    <row r="741" spans="1:6" ht="16.5" customHeight="1">
      <c r="A741" s="27"/>
      <c r="B741" s="20"/>
      <c r="C741" s="23"/>
      <c r="D741" s="24"/>
      <c r="E741" s="23"/>
      <c r="F741" s="25"/>
    </row>
    <row r="742" spans="1:6" ht="16.5" customHeight="1">
      <c r="A742" s="27"/>
      <c r="B742" s="20"/>
      <c r="C742" s="23"/>
      <c r="D742" s="24"/>
      <c r="E742" s="23"/>
      <c r="F742" s="25"/>
    </row>
    <row r="743" spans="1:6" ht="16.5" customHeight="1">
      <c r="A743" s="27"/>
      <c r="B743" s="27"/>
      <c r="C743" s="24"/>
      <c r="D743" s="24"/>
      <c r="E743" s="23"/>
      <c r="F743" s="25"/>
    </row>
    <row r="744" spans="1:6" ht="16.5" customHeight="1">
      <c r="A744" s="27"/>
      <c r="B744" s="20"/>
      <c r="C744" s="24"/>
      <c r="D744" s="24"/>
      <c r="E744" s="23"/>
      <c r="F744" s="25"/>
    </row>
    <row r="745" spans="1:6" ht="16.5" customHeight="1">
      <c r="A745" s="27"/>
      <c r="B745" s="20"/>
      <c r="C745" s="23"/>
      <c r="D745" s="24"/>
      <c r="E745" s="23"/>
      <c r="F745" s="25"/>
    </row>
    <row r="746" spans="1:6" ht="16.5" customHeight="1">
      <c r="A746" s="27"/>
      <c r="B746" s="20"/>
      <c r="C746" s="23"/>
      <c r="D746" s="24"/>
      <c r="E746" s="23"/>
      <c r="F746" s="25"/>
    </row>
    <row r="747" spans="1:6" ht="16.5" customHeight="1">
      <c r="A747" s="27"/>
      <c r="B747" s="27"/>
      <c r="C747" s="24"/>
      <c r="D747" s="24"/>
      <c r="E747" s="23"/>
      <c r="F747" s="25"/>
    </row>
    <row r="748" spans="1:6" ht="16.5" customHeight="1">
      <c r="A748" s="27"/>
      <c r="B748" s="20"/>
      <c r="C748" s="29"/>
      <c r="D748" s="29"/>
      <c r="E748" s="23"/>
      <c r="F748" s="25"/>
    </row>
    <row r="749" spans="1:6" ht="16.5" customHeight="1">
      <c r="A749" s="27"/>
      <c r="B749" s="20"/>
      <c r="C749" s="24"/>
      <c r="D749" s="24"/>
      <c r="E749" s="23"/>
      <c r="F749" s="25"/>
    </row>
    <row r="750" spans="1:6" ht="16.5" customHeight="1">
      <c r="A750" s="27"/>
      <c r="B750" s="20"/>
      <c r="C750" s="24"/>
      <c r="D750" s="24"/>
      <c r="E750" s="23"/>
      <c r="F750" s="25"/>
    </row>
    <row r="751" spans="1:6" ht="16.5" customHeight="1">
      <c r="A751" s="27"/>
      <c r="B751" s="27"/>
      <c r="C751" s="24"/>
      <c r="D751" s="24"/>
      <c r="E751" s="23"/>
      <c r="F751" s="25"/>
    </row>
    <row r="752" spans="1:6" ht="16.5" customHeight="1">
      <c r="A752" s="27"/>
      <c r="B752" s="20"/>
      <c r="C752" s="24"/>
      <c r="D752" s="24"/>
      <c r="E752" s="23"/>
      <c r="F752" s="25"/>
    </row>
    <row r="753" spans="1:6" ht="16.5" customHeight="1">
      <c r="A753" s="27"/>
      <c r="B753" s="27"/>
      <c r="C753" s="24"/>
      <c r="D753" s="24"/>
      <c r="E753" s="23"/>
      <c r="F753" s="25"/>
    </row>
    <row r="754" spans="1:6" ht="16.5" customHeight="1">
      <c r="A754" s="27"/>
      <c r="B754" s="27"/>
      <c r="C754" s="24"/>
      <c r="D754" s="24"/>
      <c r="E754" s="23"/>
      <c r="F754" s="25"/>
    </row>
    <row r="755" spans="1:6" ht="16.5" customHeight="1">
      <c r="A755" s="27"/>
      <c r="B755" s="27"/>
      <c r="C755" s="24"/>
      <c r="D755" s="24"/>
      <c r="E755" s="23"/>
      <c r="F755" s="25"/>
    </row>
    <row r="756" spans="1:6" ht="16.5" customHeight="1">
      <c r="A756" s="27"/>
      <c r="B756" s="27"/>
      <c r="C756" s="24"/>
      <c r="D756" s="24"/>
      <c r="E756" s="23"/>
      <c r="F756" s="25"/>
    </row>
    <row r="757" spans="1:6" ht="16.5" customHeight="1">
      <c r="A757" s="27"/>
      <c r="B757" s="34"/>
      <c r="C757" s="24"/>
      <c r="D757" s="35"/>
      <c r="E757" s="23"/>
      <c r="F757" s="25"/>
    </row>
    <row r="758" spans="1:6" ht="16.5" customHeight="1">
      <c r="A758" s="27"/>
      <c r="B758" s="34"/>
      <c r="C758" s="24"/>
      <c r="D758" s="24"/>
      <c r="E758" s="23"/>
      <c r="F758" s="25"/>
    </row>
    <row r="759" spans="1:6" ht="16.5" customHeight="1">
      <c r="A759" s="27"/>
      <c r="B759" s="27"/>
      <c r="C759" s="24"/>
      <c r="D759" s="24"/>
      <c r="E759" s="23"/>
      <c r="F759" s="25"/>
    </row>
    <row r="760" spans="1:6" ht="16.5" customHeight="1">
      <c r="A760" s="27"/>
      <c r="B760" s="27"/>
      <c r="C760" s="24"/>
      <c r="D760" s="35"/>
      <c r="E760" s="23"/>
      <c r="F760" s="25"/>
    </row>
    <row r="761" spans="1:6" ht="16.5" customHeight="1">
      <c r="A761" s="27"/>
      <c r="B761" s="34"/>
      <c r="C761" s="24"/>
      <c r="D761" s="35"/>
      <c r="E761" s="23"/>
      <c r="F761" s="25"/>
    </row>
    <row r="762" spans="1:6" ht="16.5" customHeight="1">
      <c r="A762" s="27"/>
      <c r="B762" s="34"/>
      <c r="C762" s="24"/>
      <c r="D762" s="35"/>
      <c r="E762" s="23"/>
      <c r="F762" s="25"/>
    </row>
    <row r="763" spans="1:6" ht="16.5" customHeight="1">
      <c r="A763" s="27"/>
      <c r="B763" s="34"/>
      <c r="C763" s="31"/>
      <c r="D763" s="35"/>
      <c r="E763" s="23"/>
      <c r="F763" s="25"/>
    </row>
    <row r="764" spans="1:6" ht="16.5" customHeight="1">
      <c r="A764" s="27"/>
      <c r="B764" s="34"/>
      <c r="C764" s="24"/>
      <c r="D764" s="24"/>
      <c r="E764" s="23"/>
      <c r="F764" s="25"/>
    </row>
    <row r="765" spans="1:6" ht="16.5" customHeight="1">
      <c r="A765" s="27"/>
      <c r="B765" s="34"/>
      <c r="C765" s="24"/>
      <c r="D765" s="24"/>
      <c r="E765" s="23"/>
      <c r="F765" s="25"/>
    </row>
    <row r="766" spans="1:6" ht="16.5" customHeight="1">
      <c r="A766" s="27"/>
      <c r="B766" s="34"/>
      <c r="C766" s="31"/>
      <c r="D766" s="24"/>
      <c r="E766" s="23"/>
      <c r="F766" s="25"/>
    </row>
    <row r="767" spans="1:6" ht="16.5" customHeight="1">
      <c r="A767" s="27"/>
      <c r="B767" s="34"/>
      <c r="C767" s="31"/>
      <c r="D767" s="24"/>
      <c r="E767" s="23"/>
      <c r="F767" s="25"/>
    </row>
    <row r="768" spans="1:6" ht="16.5" customHeight="1">
      <c r="A768" s="27"/>
      <c r="B768" s="34"/>
      <c r="C768" s="31"/>
      <c r="D768" s="24"/>
      <c r="E768" s="23"/>
      <c r="F768" s="25"/>
    </row>
    <row r="769" spans="1:6" ht="16.5" customHeight="1">
      <c r="A769" s="27"/>
      <c r="B769" s="34"/>
      <c r="C769" s="31"/>
      <c r="D769" s="24"/>
      <c r="E769" s="23"/>
      <c r="F769" s="25"/>
    </row>
    <row r="770" spans="1:6" ht="16.5" customHeight="1">
      <c r="A770" s="27"/>
      <c r="B770" s="34"/>
      <c r="C770" s="31"/>
      <c r="D770" s="24"/>
      <c r="E770" s="23"/>
      <c r="F770" s="25"/>
    </row>
    <row r="771" spans="1:6" ht="16.5" customHeight="1">
      <c r="A771" s="27"/>
      <c r="B771" s="34"/>
      <c r="C771" s="31"/>
      <c r="D771" s="24"/>
      <c r="E771" s="23"/>
      <c r="F771" s="25"/>
    </row>
    <row r="772" spans="1:6" ht="16.5" customHeight="1">
      <c r="A772" s="27"/>
      <c r="B772" s="34"/>
      <c r="C772" s="31"/>
      <c r="D772" s="24"/>
      <c r="E772" s="23"/>
      <c r="F772" s="25"/>
    </row>
    <row r="773" spans="1:6" ht="16.5" customHeight="1">
      <c r="A773" s="27"/>
      <c r="B773" s="34"/>
      <c r="C773" s="24"/>
      <c r="D773" s="35"/>
      <c r="E773" s="23"/>
      <c r="F773" s="25"/>
    </row>
    <row r="774" spans="1:6" ht="16.5" customHeight="1">
      <c r="A774" s="27"/>
      <c r="B774" s="34"/>
      <c r="C774" s="24"/>
      <c r="D774" s="35"/>
      <c r="E774" s="23"/>
      <c r="F774" s="25"/>
    </row>
    <row r="775" spans="1:6" ht="16.5" customHeight="1">
      <c r="A775" s="27"/>
      <c r="B775" s="34"/>
      <c r="C775" s="24"/>
      <c r="D775" s="35"/>
      <c r="E775" s="23"/>
      <c r="F775" s="25"/>
    </row>
    <row r="776" spans="1:6" ht="16.5" customHeight="1">
      <c r="A776" s="27"/>
      <c r="B776" s="34"/>
      <c r="C776" s="24"/>
      <c r="D776" s="35"/>
      <c r="E776" s="23"/>
      <c r="F776" s="25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49">
      <selection activeCell="A3" sqref="A3:F92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3.28125" style="1" customWidth="1"/>
    <col min="4" max="4" width="13.00390625" style="1" customWidth="1"/>
    <col min="5" max="5" width="12.8515625" style="1" customWidth="1"/>
    <col min="6" max="6" width="35.57421875" style="1" customWidth="1"/>
    <col min="7" max="16384" width="9.140625" style="1" customWidth="1"/>
  </cols>
  <sheetData>
    <row r="1" spans="1:12" s="7" customFormat="1" ht="21" customHeight="1">
      <c r="A1" s="73" t="s">
        <v>52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71">
        <v>1408685</v>
      </c>
      <c r="D3" s="71"/>
      <c r="E3" s="71">
        <v>1408685</v>
      </c>
      <c r="F3" s="72" t="s">
        <v>53</v>
      </c>
      <c r="G3" s="17"/>
      <c r="H3" s="18"/>
      <c r="I3" s="18"/>
      <c r="J3" s="19"/>
      <c r="K3" s="19"/>
      <c r="L3" s="19"/>
    </row>
    <row r="4" spans="1:6" ht="18.75" customHeight="1">
      <c r="A4" s="27" t="s">
        <v>446</v>
      </c>
      <c r="B4" s="56" t="s">
        <v>8</v>
      </c>
      <c r="C4" s="23">
        <v>285.86</v>
      </c>
      <c r="D4" s="21"/>
      <c r="E4" s="23">
        <f>E3+C4-D4</f>
        <v>1408970.86</v>
      </c>
      <c r="F4" s="20" t="s">
        <v>10</v>
      </c>
    </row>
    <row r="5" spans="1:6" ht="18.75" customHeight="1">
      <c r="A5" s="27" t="s">
        <v>446</v>
      </c>
      <c r="B5" s="57" t="s">
        <v>15</v>
      </c>
      <c r="C5" s="24"/>
      <c r="D5" s="24">
        <v>75344</v>
      </c>
      <c r="E5" s="23">
        <f aca="true" t="shared" si="0" ref="E5:E48">E4+C5-D5</f>
        <v>1333626.86</v>
      </c>
      <c r="F5" s="25" t="s">
        <v>11</v>
      </c>
    </row>
    <row r="6" spans="1:6" ht="18.75" customHeight="1">
      <c r="A6" s="27" t="s">
        <v>446</v>
      </c>
      <c r="B6" s="58" t="s">
        <v>16</v>
      </c>
      <c r="C6" s="24"/>
      <c r="D6" s="24">
        <v>26780</v>
      </c>
      <c r="E6" s="23">
        <f t="shared" si="0"/>
        <v>1306846.86</v>
      </c>
      <c r="F6" s="25" t="s">
        <v>17</v>
      </c>
    </row>
    <row r="7" spans="1:6" ht="18.75" customHeight="1">
      <c r="A7" s="27" t="s">
        <v>446</v>
      </c>
      <c r="B7" s="57" t="s">
        <v>36</v>
      </c>
      <c r="C7" s="24"/>
      <c r="D7" s="24">
        <v>30000</v>
      </c>
      <c r="E7" s="23">
        <f t="shared" si="0"/>
        <v>1276846.86</v>
      </c>
      <c r="F7" s="25" t="s">
        <v>37</v>
      </c>
    </row>
    <row r="8" spans="1:6" ht="18.75" customHeight="1">
      <c r="A8" s="27" t="s">
        <v>446</v>
      </c>
      <c r="B8" s="57" t="s">
        <v>65</v>
      </c>
      <c r="C8" s="24"/>
      <c r="D8" s="24">
        <v>31780</v>
      </c>
      <c r="E8" s="23">
        <f t="shared" si="0"/>
        <v>1245066.86</v>
      </c>
      <c r="F8" s="25" t="s">
        <v>301</v>
      </c>
    </row>
    <row r="9" spans="1:6" ht="18.75" customHeight="1">
      <c r="A9" s="27" t="s">
        <v>446</v>
      </c>
      <c r="B9" s="57" t="s">
        <v>8</v>
      </c>
      <c r="C9" s="24"/>
      <c r="D9" s="24">
        <v>400</v>
      </c>
      <c r="E9" s="23">
        <f t="shared" si="0"/>
        <v>1244666.86</v>
      </c>
      <c r="F9" s="25" t="s">
        <v>9</v>
      </c>
    </row>
    <row r="10" spans="1:6" ht="18.75" customHeight="1">
      <c r="A10" s="27" t="s">
        <v>446</v>
      </c>
      <c r="B10" s="57" t="s">
        <v>16</v>
      </c>
      <c r="C10" s="24"/>
      <c r="D10" s="24">
        <v>1980</v>
      </c>
      <c r="E10" s="23">
        <f t="shared" si="0"/>
        <v>1242686.86</v>
      </c>
      <c r="F10" s="25" t="s">
        <v>18</v>
      </c>
    </row>
    <row r="11" spans="1:6" ht="18.75" customHeight="1">
      <c r="A11" s="27" t="s">
        <v>446</v>
      </c>
      <c r="B11" s="57" t="s">
        <v>298</v>
      </c>
      <c r="C11" s="24"/>
      <c r="D11" s="24">
        <v>3290</v>
      </c>
      <c r="E11" s="23">
        <f t="shared" si="0"/>
        <v>1239396.86</v>
      </c>
      <c r="F11" s="25" t="s">
        <v>18</v>
      </c>
    </row>
    <row r="12" spans="1:6" ht="18.75" customHeight="1">
      <c r="A12" s="27" t="s">
        <v>446</v>
      </c>
      <c r="B12" s="57" t="s">
        <v>298</v>
      </c>
      <c r="C12" s="24"/>
      <c r="D12" s="24">
        <v>13780</v>
      </c>
      <c r="E12" s="23">
        <f t="shared" si="0"/>
        <v>1225616.86</v>
      </c>
      <c r="F12" s="25" t="s">
        <v>17</v>
      </c>
    </row>
    <row r="13" spans="1:6" ht="18.75" customHeight="1">
      <c r="A13" s="27" t="s">
        <v>446</v>
      </c>
      <c r="B13" s="57" t="s">
        <v>447</v>
      </c>
      <c r="C13" s="24"/>
      <c r="D13" s="24">
        <v>5499</v>
      </c>
      <c r="E13" s="23">
        <f t="shared" si="0"/>
        <v>1220117.86</v>
      </c>
      <c r="F13" s="25" t="s">
        <v>345</v>
      </c>
    </row>
    <row r="14" spans="1:6" ht="18.75" customHeight="1">
      <c r="A14" s="27" t="s">
        <v>448</v>
      </c>
      <c r="B14" s="57" t="s">
        <v>86</v>
      </c>
      <c r="C14" s="24">
        <v>7054.8</v>
      </c>
      <c r="D14" s="24"/>
      <c r="E14" s="23">
        <f t="shared" si="0"/>
        <v>1227172.6600000001</v>
      </c>
      <c r="F14" s="25" t="s">
        <v>249</v>
      </c>
    </row>
    <row r="15" spans="1:6" ht="18.75" customHeight="1">
      <c r="A15" s="27" t="s">
        <v>449</v>
      </c>
      <c r="B15" s="57" t="s">
        <v>427</v>
      </c>
      <c r="C15" s="24">
        <v>42328.8</v>
      </c>
      <c r="D15" s="24"/>
      <c r="E15" s="23">
        <f t="shared" si="0"/>
        <v>1269501.4600000002</v>
      </c>
      <c r="F15" s="25" t="s">
        <v>249</v>
      </c>
    </row>
    <row r="16" spans="1:6" ht="18.75" customHeight="1">
      <c r="A16" s="27" t="s">
        <v>450</v>
      </c>
      <c r="B16" s="58" t="s">
        <v>451</v>
      </c>
      <c r="C16" s="24"/>
      <c r="D16" s="24">
        <v>31314</v>
      </c>
      <c r="E16" s="23">
        <f t="shared" si="0"/>
        <v>1238187.4600000002</v>
      </c>
      <c r="F16" s="25" t="s">
        <v>452</v>
      </c>
    </row>
    <row r="17" spans="1:6" ht="18.75" customHeight="1">
      <c r="A17" s="27" t="s">
        <v>450</v>
      </c>
      <c r="B17" s="58" t="s">
        <v>303</v>
      </c>
      <c r="C17" s="24"/>
      <c r="D17" s="24">
        <v>23283.14</v>
      </c>
      <c r="E17" s="23">
        <f t="shared" si="0"/>
        <v>1214904.3200000003</v>
      </c>
      <c r="F17" s="25" t="s">
        <v>414</v>
      </c>
    </row>
    <row r="18" spans="1:6" ht="18.75" customHeight="1">
      <c r="A18" s="27" t="s">
        <v>450</v>
      </c>
      <c r="B18" s="58" t="s">
        <v>326</v>
      </c>
      <c r="C18" s="24"/>
      <c r="D18" s="24">
        <v>5168.83</v>
      </c>
      <c r="E18" s="23">
        <f t="shared" si="0"/>
        <v>1209735.4900000002</v>
      </c>
      <c r="F18" s="25" t="s">
        <v>345</v>
      </c>
    </row>
    <row r="19" spans="1:6" ht="18.75" customHeight="1">
      <c r="A19" s="27" t="s">
        <v>450</v>
      </c>
      <c r="B19" s="58" t="s">
        <v>8</v>
      </c>
      <c r="C19" s="24"/>
      <c r="D19" s="24">
        <v>300</v>
      </c>
      <c r="E19" s="23">
        <f t="shared" si="0"/>
        <v>1209435.4900000002</v>
      </c>
      <c r="F19" s="25" t="s">
        <v>9</v>
      </c>
    </row>
    <row r="20" spans="1:6" ht="18.75" customHeight="1">
      <c r="A20" s="27" t="s">
        <v>450</v>
      </c>
      <c r="B20" s="58" t="s">
        <v>20</v>
      </c>
      <c r="C20" s="23"/>
      <c r="D20" s="24">
        <v>10406.86</v>
      </c>
      <c r="E20" s="23">
        <f t="shared" si="0"/>
        <v>1199028.6300000001</v>
      </c>
      <c r="F20" s="25" t="s">
        <v>453</v>
      </c>
    </row>
    <row r="21" spans="1:6" ht="18.75" customHeight="1">
      <c r="A21" s="27" t="s">
        <v>450</v>
      </c>
      <c r="B21" s="58" t="s">
        <v>397</v>
      </c>
      <c r="C21" s="23"/>
      <c r="D21" s="24">
        <v>1599</v>
      </c>
      <c r="E21" s="23">
        <f t="shared" si="0"/>
        <v>1197429.6300000001</v>
      </c>
      <c r="F21" s="25" t="s">
        <v>127</v>
      </c>
    </row>
    <row r="22" spans="1:6" ht="18.75" customHeight="1">
      <c r="A22" s="27" t="s">
        <v>450</v>
      </c>
      <c r="B22" s="58" t="s">
        <v>327</v>
      </c>
      <c r="C22" s="23"/>
      <c r="D22" s="24">
        <v>1062.02</v>
      </c>
      <c r="E22" s="23">
        <f t="shared" si="0"/>
        <v>1196367.61</v>
      </c>
      <c r="F22" s="25" t="s">
        <v>424</v>
      </c>
    </row>
    <row r="23" spans="1:6" ht="18.75" customHeight="1">
      <c r="A23" s="27" t="s">
        <v>450</v>
      </c>
      <c r="B23" s="58" t="s">
        <v>201</v>
      </c>
      <c r="C23" s="23">
        <v>2688</v>
      </c>
      <c r="D23" s="24"/>
      <c r="E23" s="23">
        <f t="shared" si="0"/>
        <v>1199055.61</v>
      </c>
      <c r="F23" s="25" t="s">
        <v>382</v>
      </c>
    </row>
    <row r="24" spans="1:6" ht="18.75" customHeight="1">
      <c r="A24" s="27" t="s">
        <v>454</v>
      </c>
      <c r="B24" s="58" t="s">
        <v>437</v>
      </c>
      <c r="C24" s="24">
        <v>35274</v>
      </c>
      <c r="D24" s="24"/>
      <c r="E24" s="23">
        <f t="shared" si="0"/>
        <v>1234329.61</v>
      </c>
      <c r="F24" s="25" t="s">
        <v>249</v>
      </c>
    </row>
    <row r="25" spans="1:6" ht="18.75" customHeight="1">
      <c r="A25" s="27" t="s">
        <v>454</v>
      </c>
      <c r="B25" s="58" t="s">
        <v>455</v>
      </c>
      <c r="C25" s="24">
        <v>11288.11</v>
      </c>
      <c r="D25" s="24"/>
      <c r="E25" s="23">
        <f t="shared" si="0"/>
        <v>1245617.7200000002</v>
      </c>
      <c r="F25" s="25" t="s">
        <v>249</v>
      </c>
    </row>
    <row r="26" spans="1:6" ht="18.75" customHeight="1">
      <c r="A26" s="27" t="s">
        <v>454</v>
      </c>
      <c r="B26" s="58" t="s">
        <v>455</v>
      </c>
      <c r="C26" s="24">
        <v>11287.68</v>
      </c>
      <c r="D26" s="24"/>
      <c r="E26" s="23">
        <f t="shared" si="0"/>
        <v>1256905.4000000001</v>
      </c>
      <c r="F26" s="25" t="s">
        <v>249</v>
      </c>
    </row>
    <row r="27" spans="1:6" ht="18.75" customHeight="1">
      <c r="A27" s="27" t="s">
        <v>456</v>
      </c>
      <c r="B27" s="58" t="s">
        <v>5</v>
      </c>
      <c r="C27" s="24">
        <v>386188.8</v>
      </c>
      <c r="D27" s="24"/>
      <c r="E27" s="23">
        <f t="shared" si="0"/>
        <v>1643094.2000000002</v>
      </c>
      <c r="F27" s="25" t="s">
        <v>6</v>
      </c>
    </row>
    <row r="28" spans="1:6" ht="18.75" customHeight="1">
      <c r="A28" s="27" t="s">
        <v>457</v>
      </c>
      <c r="B28" s="57" t="s">
        <v>20</v>
      </c>
      <c r="C28" s="24"/>
      <c r="D28" s="24">
        <v>6773.23</v>
      </c>
      <c r="E28" s="23">
        <f t="shared" si="0"/>
        <v>1636320.9700000002</v>
      </c>
      <c r="F28" s="25" t="s">
        <v>458</v>
      </c>
    </row>
    <row r="29" spans="1:6" ht="18.75" customHeight="1">
      <c r="A29" s="27" t="s">
        <v>457</v>
      </c>
      <c r="B29" s="59" t="s">
        <v>8</v>
      </c>
      <c r="C29" s="29"/>
      <c r="D29" s="29">
        <v>50</v>
      </c>
      <c r="E29" s="23">
        <f t="shared" si="0"/>
        <v>1636270.9700000002</v>
      </c>
      <c r="F29" s="25" t="s">
        <v>9</v>
      </c>
    </row>
    <row r="30" spans="1:6" ht="18.75" customHeight="1">
      <c r="A30" s="27" t="s">
        <v>459</v>
      </c>
      <c r="B30" s="57" t="s">
        <v>327</v>
      </c>
      <c r="C30" s="29"/>
      <c r="D30" s="24">
        <v>1466.88</v>
      </c>
      <c r="E30" s="23">
        <f t="shared" si="0"/>
        <v>1634804.0900000003</v>
      </c>
      <c r="F30" s="25" t="s">
        <v>463</v>
      </c>
    </row>
    <row r="31" spans="1:6" ht="18.75" customHeight="1">
      <c r="A31" s="27" t="s">
        <v>459</v>
      </c>
      <c r="B31" s="57" t="s">
        <v>327</v>
      </c>
      <c r="C31" s="29"/>
      <c r="D31" s="24">
        <v>1173.51</v>
      </c>
      <c r="E31" s="23">
        <f t="shared" si="0"/>
        <v>1633630.5800000003</v>
      </c>
      <c r="F31" s="25" t="s">
        <v>463</v>
      </c>
    </row>
    <row r="32" spans="1:6" ht="18.75" customHeight="1">
      <c r="A32" s="27" t="s">
        <v>459</v>
      </c>
      <c r="B32" s="60" t="s">
        <v>400</v>
      </c>
      <c r="C32" s="29"/>
      <c r="D32" s="24">
        <v>100000</v>
      </c>
      <c r="E32" s="23">
        <f t="shared" si="0"/>
        <v>1533630.5800000003</v>
      </c>
      <c r="F32" s="25" t="s">
        <v>461</v>
      </c>
    </row>
    <row r="33" spans="1:6" ht="18.75" customHeight="1">
      <c r="A33" s="27" t="s">
        <v>459</v>
      </c>
      <c r="B33" s="60" t="s">
        <v>8</v>
      </c>
      <c r="C33" s="29"/>
      <c r="D33" s="35">
        <v>200</v>
      </c>
      <c r="E33" s="23">
        <f t="shared" si="0"/>
        <v>1533430.5800000003</v>
      </c>
      <c r="F33" s="25" t="s">
        <v>9</v>
      </c>
    </row>
    <row r="34" spans="1:6" ht="18.75" customHeight="1">
      <c r="A34" s="27" t="s">
        <v>459</v>
      </c>
      <c r="B34" s="60" t="s">
        <v>460</v>
      </c>
      <c r="C34" s="29"/>
      <c r="D34" s="35">
        <v>7800</v>
      </c>
      <c r="E34" s="23">
        <f t="shared" si="0"/>
        <v>1525630.5800000003</v>
      </c>
      <c r="F34" s="25" t="s">
        <v>462</v>
      </c>
    </row>
    <row r="35" spans="1:6" ht="18.75" customHeight="1">
      <c r="A35" s="27" t="s">
        <v>464</v>
      </c>
      <c r="B35" s="60" t="s">
        <v>465</v>
      </c>
      <c r="C35" s="29"/>
      <c r="D35" s="35">
        <v>300000</v>
      </c>
      <c r="E35" s="23">
        <f t="shared" si="0"/>
        <v>1225630.5800000003</v>
      </c>
      <c r="F35" s="25" t="s">
        <v>467</v>
      </c>
    </row>
    <row r="36" spans="1:6" ht="18.75" customHeight="1">
      <c r="A36" s="27" t="s">
        <v>464</v>
      </c>
      <c r="B36" s="60" t="s">
        <v>8</v>
      </c>
      <c r="C36" s="29"/>
      <c r="D36" s="35">
        <v>275</v>
      </c>
      <c r="E36" s="23">
        <f t="shared" si="0"/>
        <v>1225355.5800000003</v>
      </c>
      <c r="F36" s="25" t="s">
        <v>9</v>
      </c>
    </row>
    <row r="37" spans="1:6" ht="18.75" customHeight="1">
      <c r="A37" s="27" t="s">
        <v>464</v>
      </c>
      <c r="B37" s="60" t="s">
        <v>466</v>
      </c>
      <c r="C37" s="29"/>
      <c r="D37" s="35">
        <v>100000</v>
      </c>
      <c r="E37" s="23">
        <f t="shared" si="0"/>
        <v>1125355.5800000003</v>
      </c>
      <c r="F37" s="25" t="s">
        <v>72</v>
      </c>
    </row>
    <row r="38" spans="1:6" ht="18.75" customHeight="1">
      <c r="A38" s="27" t="s">
        <v>468</v>
      </c>
      <c r="B38" s="60" t="s">
        <v>469</v>
      </c>
      <c r="C38" s="29">
        <v>14109.87</v>
      </c>
      <c r="D38" s="35"/>
      <c r="E38" s="23">
        <f t="shared" si="0"/>
        <v>1139465.4500000004</v>
      </c>
      <c r="F38" s="25" t="s">
        <v>249</v>
      </c>
    </row>
    <row r="39" spans="1:6" ht="18.75" customHeight="1">
      <c r="A39" s="27" t="s">
        <v>471</v>
      </c>
      <c r="B39" s="60" t="s">
        <v>8</v>
      </c>
      <c r="C39" s="29"/>
      <c r="D39" s="35">
        <v>62.66</v>
      </c>
      <c r="E39" s="23">
        <f t="shared" si="0"/>
        <v>1139402.7900000005</v>
      </c>
      <c r="F39" s="25" t="s">
        <v>9</v>
      </c>
    </row>
    <row r="40" spans="1:6" ht="18.75" customHeight="1">
      <c r="A40" s="27" t="s">
        <v>471</v>
      </c>
      <c r="B40" s="60" t="s">
        <v>101</v>
      </c>
      <c r="C40" s="29"/>
      <c r="D40" s="35">
        <v>125316.61</v>
      </c>
      <c r="E40" s="23">
        <f t="shared" si="0"/>
        <v>1014086.1800000005</v>
      </c>
      <c r="F40" s="25" t="s">
        <v>470</v>
      </c>
    </row>
    <row r="41" spans="1:6" ht="18.75" customHeight="1">
      <c r="A41" s="27" t="s">
        <v>472</v>
      </c>
      <c r="B41" s="60" t="s">
        <v>447</v>
      </c>
      <c r="C41" s="29"/>
      <c r="D41" s="35">
        <v>4086.96</v>
      </c>
      <c r="E41" s="23">
        <f t="shared" si="0"/>
        <v>1009999.2200000006</v>
      </c>
      <c r="F41" s="25" t="s">
        <v>345</v>
      </c>
    </row>
    <row r="42" spans="1:6" ht="18.75" customHeight="1">
      <c r="A42" s="27" t="s">
        <v>472</v>
      </c>
      <c r="B42" s="60" t="s">
        <v>8</v>
      </c>
      <c r="C42" s="29"/>
      <c r="D42" s="35">
        <v>50</v>
      </c>
      <c r="E42" s="23">
        <f t="shared" si="0"/>
        <v>1009949.2200000006</v>
      </c>
      <c r="F42" s="25" t="s">
        <v>9</v>
      </c>
    </row>
    <row r="43" spans="1:6" ht="18.75" customHeight="1">
      <c r="A43" s="27" t="s">
        <v>472</v>
      </c>
      <c r="B43" s="60" t="s">
        <v>5</v>
      </c>
      <c r="C43" s="29">
        <v>260337.8</v>
      </c>
      <c r="D43" s="35"/>
      <c r="E43" s="23">
        <f t="shared" si="0"/>
        <v>1270287.0200000005</v>
      </c>
      <c r="F43" s="25" t="s">
        <v>6</v>
      </c>
    </row>
    <row r="44" spans="1:6" ht="18.75" customHeight="1">
      <c r="A44" s="27" t="s">
        <v>473</v>
      </c>
      <c r="B44" s="60" t="s">
        <v>8</v>
      </c>
      <c r="C44" s="29"/>
      <c r="D44" s="35">
        <v>50</v>
      </c>
      <c r="E44" s="23">
        <f t="shared" si="0"/>
        <v>1270237.0200000005</v>
      </c>
      <c r="F44" s="25" t="s">
        <v>9</v>
      </c>
    </row>
    <row r="45" spans="1:6" ht="18.75" customHeight="1">
      <c r="A45" s="27" t="s">
        <v>473</v>
      </c>
      <c r="B45" s="60" t="s">
        <v>16</v>
      </c>
      <c r="C45" s="29"/>
      <c r="D45" s="35">
        <v>4382</v>
      </c>
      <c r="E45" s="23">
        <f t="shared" si="0"/>
        <v>1265855.0200000005</v>
      </c>
      <c r="F45" s="25" t="s">
        <v>474</v>
      </c>
    </row>
    <row r="46" spans="1:6" ht="18.75" customHeight="1">
      <c r="A46" s="27" t="s">
        <v>475</v>
      </c>
      <c r="B46" s="60" t="s">
        <v>31</v>
      </c>
      <c r="C46" s="29"/>
      <c r="D46" s="35">
        <v>241920</v>
      </c>
      <c r="E46" s="23">
        <f t="shared" si="0"/>
        <v>1023935.0200000005</v>
      </c>
      <c r="F46" s="25" t="s">
        <v>476</v>
      </c>
    </row>
    <row r="47" spans="1:6" ht="18.75" customHeight="1">
      <c r="A47" s="27" t="s">
        <v>475</v>
      </c>
      <c r="B47" s="60" t="s">
        <v>8</v>
      </c>
      <c r="C47" s="29"/>
      <c r="D47" s="35">
        <v>500</v>
      </c>
      <c r="E47" s="23">
        <f t="shared" si="0"/>
        <v>1023435.0200000005</v>
      </c>
      <c r="F47" s="25" t="s">
        <v>9</v>
      </c>
    </row>
    <row r="48" spans="1:6" ht="18.75" customHeight="1">
      <c r="A48" s="27" t="s">
        <v>475</v>
      </c>
      <c r="B48" s="60" t="s">
        <v>8</v>
      </c>
      <c r="C48" s="29"/>
      <c r="D48" s="35">
        <v>120.96</v>
      </c>
      <c r="E48" s="23">
        <f t="shared" si="0"/>
        <v>1023314.0600000005</v>
      </c>
      <c r="F48" s="25" t="s">
        <v>9</v>
      </c>
    </row>
    <row r="49" spans="1:6" ht="18.75" customHeight="1">
      <c r="A49" s="27"/>
      <c r="B49" s="60"/>
      <c r="C49" s="29"/>
      <c r="D49" s="35"/>
      <c r="E49" s="23"/>
      <c r="F49" s="25"/>
    </row>
    <row r="50" spans="1:6" ht="18.75" customHeight="1">
      <c r="A50" s="27"/>
      <c r="B50" s="60"/>
      <c r="C50" s="29"/>
      <c r="D50" s="35"/>
      <c r="E50" s="23"/>
      <c r="F50" s="25"/>
    </row>
    <row r="51" spans="1:6" ht="18.75" customHeight="1">
      <c r="A51" s="27"/>
      <c r="B51" s="60"/>
      <c r="C51" s="29"/>
      <c r="D51" s="35"/>
      <c r="E51" s="23"/>
      <c r="F51" s="25"/>
    </row>
    <row r="52" spans="1:6" ht="18.75" customHeight="1">
      <c r="A52" s="27"/>
      <c r="B52" s="60"/>
      <c r="C52" s="29"/>
      <c r="D52" s="35"/>
      <c r="E52" s="23"/>
      <c r="F52" s="25"/>
    </row>
    <row r="53" spans="1:6" ht="18.75" customHeight="1">
      <c r="A53" s="27"/>
      <c r="B53" s="60"/>
      <c r="C53" s="29"/>
      <c r="D53" s="35"/>
      <c r="E53" s="23"/>
      <c r="F53" s="25"/>
    </row>
    <row r="54" spans="1:6" ht="18.75" customHeight="1">
      <c r="A54" s="27"/>
      <c r="B54" s="60"/>
      <c r="C54" s="29"/>
      <c r="D54" s="35"/>
      <c r="E54" s="23"/>
      <c r="F54" s="25"/>
    </row>
    <row r="55" spans="1:6" ht="18.75" customHeight="1">
      <c r="A55" s="31"/>
      <c r="B55" s="31"/>
      <c r="C55" s="31"/>
      <c r="D55" s="31"/>
      <c r="E55" s="31"/>
      <c r="F55" s="31"/>
    </row>
    <row r="56" spans="1:6" ht="18.75" customHeight="1">
      <c r="A56" s="27"/>
      <c r="B56" s="32" t="s">
        <v>13</v>
      </c>
      <c r="C56" s="24">
        <f>SUM(C3:C55)</f>
        <v>2179528.72</v>
      </c>
      <c r="D56" s="24">
        <f>SUM(D4:D55)</f>
        <v>1156214.66</v>
      </c>
      <c r="E56" s="23">
        <f>C56-D56</f>
        <v>1023314.0600000003</v>
      </c>
      <c r="F56" s="25"/>
    </row>
    <row r="57" spans="1:6" ht="18.75" customHeight="1">
      <c r="A57" s="27"/>
      <c r="B57" s="42" t="s">
        <v>477</v>
      </c>
      <c r="C57" s="24">
        <v>1408685</v>
      </c>
      <c r="D57" s="24"/>
      <c r="E57" s="23"/>
      <c r="F57" s="25"/>
    </row>
    <row r="58" spans="1:6" ht="18.75" customHeight="1">
      <c r="A58" s="27"/>
      <c r="B58" s="32" t="s">
        <v>23</v>
      </c>
      <c r="C58" s="24">
        <f>SUM(C4:C53)</f>
        <v>770843.72</v>
      </c>
      <c r="D58" s="24"/>
      <c r="E58" s="23"/>
      <c r="F58" s="25"/>
    </row>
    <row r="59" spans="1:6" ht="18.75" customHeight="1">
      <c r="A59" s="31"/>
      <c r="B59" s="32" t="s">
        <v>14</v>
      </c>
      <c r="C59" s="24">
        <f>C27+C43</f>
        <v>646526.6</v>
      </c>
      <c r="D59" s="24"/>
      <c r="E59" s="23"/>
      <c r="F59" s="25"/>
    </row>
    <row r="60" spans="1:6" ht="18.75" customHeight="1">
      <c r="A60" s="31"/>
      <c r="B60" s="33" t="s">
        <v>30</v>
      </c>
      <c r="C60" s="36">
        <f>C4+C14+C15+C23++C24+C25+C26+C38</f>
        <v>124317.12</v>
      </c>
      <c r="D60" s="31"/>
      <c r="E60" s="31"/>
      <c r="F60" s="31"/>
    </row>
    <row r="61" spans="1:6" ht="18.75" customHeight="1">
      <c r="A61" s="31"/>
      <c r="B61" s="31"/>
      <c r="C61" s="31"/>
      <c r="D61" s="31"/>
      <c r="E61" s="31"/>
      <c r="F61" s="31"/>
    </row>
    <row r="62" ht="18.75" customHeight="1"/>
    <row r="63" ht="18.75" customHeight="1"/>
    <row r="64" spans="1:6" ht="18.75" customHeight="1">
      <c r="A64" s="77" t="s">
        <v>111</v>
      </c>
      <c r="B64" s="78"/>
      <c r="C64" s="78"/>
      <c r="D64" s="78"/>
      <c r="E64" s="78"/>
      <c r="F64" s="79"/>
    </row>
    <row r="65" spans="1:6" ht="18.75" customHeight="1">
      <c r="A65" s="48"/>
      <c r="B65" s="53" t="s">
        <v>112</v>
      </c>
      <c r="C65" s="47" t="s">
        <v>113</v>
      </c>
      <c r="D65" s="67" t="s">
        <v>114</v>
      </c>
      <c r="E65" s="46" t="s">
        <v>115</v>
      </c>
      <c r="F65" s="51"/>
    </row>
    <row r="66" spans="1:6" ht="13.5">
      <c r="A66" s="49"/>
      <c r="B66" s="63" t="s">
        <v>479</v>
      </c>
      <c r="C66" s="24">
        <v>1408685</v>
      </c>
      <c r="D66" s="24"/>
      <c r="E66" s="50"/>
      <c r="F66" s="52"/>
    </row>
    <row r="67" spans="1:6" ht="13.5">
      <c r="A67" s="49"/>
      <c r="B67" s="64" t="s">
        <v>295</v>
      </c>
      <c r="C67" s="24">
        <f>C43+C27</f>
        <v>646526.6</v>
      </c>
      <c r="D67" s="24"/>
      <c r="E67" s="50"/>
      <c r="F67" s="52"/>
    </row>
    <row r="68" spans="2:6" ht="13.5">
      <c r="B68" s="58" t="s">
        <v>118</v>
      </c>
      <c r="C68" s="43">
        <f>C38+C23+C24+C25+C26+C14+C15</f>
        <v>124031.26000000001</v>
      </c>
      <c r="D68" s="24"/>
      <c r="E68" s="23"/>
      <c r="F68" s="11"/>
    </row>
    <row r="69" spans="2:5" ht="12.75">
      <c r="B69" s="64" t="s">
        <v>119</v>
      </c>
      <c r="C69" s="54">
        <v>285.86</v>
      </c>
      <c r="D69" s="54"/>
      <c r="E69" s="54"/>
    </row>
    <row r="70" spans="2:5" ht="12.75">
      <c r="B70" s="64" t="s">
        <v>478</v>
      </c>
      <c r="C70" s="54">
        <f>SUM(C67:C69)</f>
        <v>770843.72</v>
      </c>
      <c r="D70" s="54"/>
      <c r="E70" s="54"/>
    </row>
    <row r="71" spans="2:5" ht="12.75">
      <c r="B71" s="64" t="s">
        <v>121</v>
      </c>
      <c r="C71" s="54"/>
      <c r="D71" s="54">
        <f>D5+D6+D7+D8+D10+D11+D12</f>
        <v>182954</v>
      </c>
      <c r="E71" s="54"/>
    </row>
    <row r="72" spans="2:5" ht="12.75">
      <c r="B72" s="64" t="s">
        <v>122</v>
      </c>
      <c r="C72" s="54"/>
      <c r="D72" s="54">
        <f>D32+D35+D37</f>
        <v>500000</v>
      </c>
      <c r="E72" s="54"/>
    </row>
    <row r="73" spans="2:5" ht="12.75">
      <c r="B73" s="64" t="s">
        <v>123</v>
      </c>
      <c r="C73" s="54"/>
      <c r="D73" s="54">
        <f>D46</f>
        <v>241920</v>
      </c>
      <c r="E73" s="54"/>
    </row>
    <row r="74" spans="2:5" ht="13.5">
      <c r="B74" s="64" t="s">
        <v>296</v>
      </c>
      <c r="C74" s="24"/>
      <c r="D74" s="54">
        <f>D13+D16+D17+D18+D34+D41</f>
        <v>77151.93000000001</v>
      </c>
      <c r="E74" s="54"/>
    </row>
    <row r="75" spans="2:5" ht="12.75">
      <c r="B75" s="64" t="s">
        <v>125</v>
      </c>
      <c r="C75" s="54"/>
      <c r="D75" s="54">
        <f>D40</f>
        <v>125316.61</v>
      </c>
      <c r="E75" s="54"/>
    </row>
    <row r="76" spans="2:5" ht="12.75">
      <c r="B76" s="66" t="s">
        <v>126</v>
      </c>
      <c r="C76" s="31"/>
      <c r="D76" s="54">
        <f>D30+D31+D22</f>
        <v>3702.4100000000003</v>
      </c>
      <c r="E76" s="31"/>
    </row>
    <row r="77" spans="2:5" ht="12.75">
      <c r="B77" s="66" t="s">
        <v>127</v>
      </c>
      <c r="C77" s="31"/>
      <c r="D77" s="54">
        <f>D21</f>
        <v>1599</v>
      </c>
      <c r="E77" s="31"/>
    </row>
    <row r="78" spans="2:5" ht="12.75">
      <c r="B78" s="66" t="s">
        <v>128</v>
      </c>
      <c r="C78" s="31"/>
      <c r="D78" s="54">
        <v>0</v>
      </c>
      <c r="E78" s="31"/>
    </row>
    <row r="79" spans="2:5" ht="12.75">
      <c r="B79" s="66" t="s">
        <v>221</v>
      </c>
      <c r="C79" s="31"/>
      <c r="D79" s="54">
        <f>D20+D28</f>
        <v>17180.09</v>
      </c>
      <c r="E79" s="31"/>
    </row>
    <row r="80" spans="2:5" ht="12.75">
      <c r="B80" s="66" t="s">
        <v>130</v>
      </c>
      <c r="C80" s="31"/>
      <c r="D80" s="54">
        <v>0</v>
      </c>
      <c r="E80" s="31"/>
    </row>
    <row r="81" spans="2:5" ht="12.75">
      <c r="B81" s="66" t="s">
        <v>131</v>
      </c>
      <c r="C81" s="31"/>
      <c r="D81" s="54">
        <f>D9+D19+D29+D33+D36+D42+D44+D45+D47+D48+D39</f>
        <v>6390.62</v>
      </c>
      <c r="E81" s="54"/>
    </row>
    <row r="82" spans="1:6" ht="12.75">
      <c r="A82" s="69"/>
      <c r="B82" s="68" t="s">
        <v>13</v>
      </c>
      <c r="C82" s="70">
        <f>C70+C66</f>
        <v>2179528.7199999997</v>
      </c>
      <c r="D82" s="70">
        <f>SUM(D71:D81)</f>
        <v>1156214.6600000001</v>
      </c>
      <c r="E82" s="70">
        <f>C82-D82</f>
        <v>1023314.0599999996</v>
      </c>
      <c r="F82" s="69"/>
    </row>
    <row r="83" spans="2:4" ht="12.75">
      <c r="B83" s="65"/>
      <c r="D83" s="43"/>
    </row>
    <row r="84" spans="2:4" ht="12.75">
      <c r="B84" s="65"/>
      <c r="D84" s="43"/>
    </row>
    <row r="85" spans="2:4" ht="12.75">
      <c r="B85" s="65"/>
      <c r="D85" s="43"/>
    </row>
    <row r="86" spans="2:5" ht="13.5">
      <c r="B86" s="58" t="s">
        <v>24</v>
      </c>
      <c r="C86" s="36"/>
      <c r="D86" s="43"/>
      <c r="E86" s="43"/>
    </row>
    <row r="87" spans="2:5" ht="13.5">
      <c r="B87" s="58" t="s">
        <v>25</v>
      </c>
      <c r="C87" s="36"/>
      <c r="D87" s="43"/>
      <c r="E87" s="43"/>
    </row>
    <row r="88" spans="2:5" ht="13.5">
      <c r="B88" s="58" t="s">
        <v>26</v>
      </c>
      <c r="C88" s="36"/>
      <c r="D88" s="43"/>
      <c r="E88" s="43"/>
    </row>
    <row r="89" spans="2:5" ht="13.5">
      <c r="B89" s="58" t="s">
        <v>27</v>
      </c>
      <c r="C89" s="36"/>
      <c r="D89" s="43"/>
      <c r="E89" s="43"/>
    </row>
    <row r="90" spans="2:5" ht="13.5">
      <c r="B90" s="57" t="s">
        <v>28</v>
      </c>
      <c r="C90" s="36"/>
      <c r="D90" s="43"/>
      <c r="E90" s="43"/>
    </row>
  </sheetData>
  <sheetProtection/>
  <mergeCells count="3">
    <mergeCell ref="A1:F1"/>
    <mergeCell ref="A3:B3"/>
    <mergeCell ref="A64:F6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57">
      <selection activeCell="C74" sqref="C74"/>
    </sheetView>
  </sheetViews>
  <sheetFormatPr defaultColWidth="9.140625" defaultRowHeight="12.75"/>
  <cols>
    <col min="1" max="1" width="20.8515625" style="1" customWidth="1"/>
    <col min="2" max="2" width="33.57421875" style="1" customWidth="1"/>
    <col min="3" max="3" width="13.00390625" style="1" customWidth="1"/>
    <col min="4" max="4" width="16.421875" style="1" customWidth="1"/>
    <col min="5" max="5" width="12.8515625" style="1" customWidth="1"/>
    <col min="6" max="6" width="35.57421875" style="1" customWidth="1"/>
    <col min="7" max="16384" width="9.140625" style="1" customWidth="1"/>
  </cols>
  <sheetData>
    <row r="1" spans="1:12" s="7" customFormat="1" ht="21" customHeight="1">
      <c r="A1" s="80" t="s">
        <v>54</v>
      </c>
      <c r="B1" s="80"/>
      <c r="C1" s="80"/>
      <c r="D1" s="80"/>
      <c r="E1" s="80"/>
      <c r="F1" s="80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71">
        <v>1023314.06</v>
      </c>
      <c r="D3" s="71"/>
      <c r="E3" s="71">
        <v>1023314.06</v>
      </c>
      <c r="F3" s="72" t="s">
        <v>55</v>
      </c>
      <c r="G3" s="17"/>
      <c r="H3" s="18"/>
      <c r="I3" s="18"/>
      <c r="J3" s="19"/>
      <c r="K3" s="19"/>
      <c r="L3" s="19"/>
    </row>
    <row r="4" spans="1:6" ht="18.75" customHeight="1">
      <c r="A4" s="27" t="s">
        <v>480</v>
      </c>
      <c r="B4" s="56" t="s">
        <v>8</v>
      </c>
      <c r="C4" s="23">
        <v>260.11</v>
      </c>
      <c r="D4" s="21"/>
      <c r="E4" s="23">
        <f>E3+C4-D4</f>
        <v>1023574.17</v>
      </c>
      <c r="F4" s="20" t="s">
        <v>10</v>
      </c>
    </row>
    <row r="5" spans="1:6" ht="18.75" customHeight="1">
      <c r="A5" s="27" t="s">
        <v>480</v>
      </c>
      <c r="B5" s="57" t="s">
        <v>15</v>
      </c>
      <c r="C5" s="24"/>
      <c r="D5" s="24">
        <v>75344</v>
      </c>
      <c r="E5" s="23">
        <f aca="true" t="shared" si="0" ref="E5:E59">E4+C5-D5</f>
        <v>948230.17</v>
      </c>
      <c r="F5" s="25" t="s">
        <v>11</v>
      </c>
    </row>
    <row r="6" spans="1:6" ht="18.75" customHeight="1">
      <c r="A6" s="27" t="s">
        <v>480</v>
      </c>
      <c r="B6" s="58" t="s">
        <v>16</v>
      </c>
      <c r="C6" s="24"/>
      <c r="D6" s="24">
        <v>26780</v>
      </c>
      <c r="E6" s="23">
        <f t="shared" si="0"/>
        <v>921450.17</v>
      </c>
      <c r="F6" s="25" t="s">
        <v>17</v>
      </c>
    </row>
    <row r="7" spans="1:6" ht="18.75" customHeight="1">
      <c r="A7" s="27" t="s">
        <v>480</v>
      </c>
      <c r="B7" s="57" t="s">
        <v>36</v>
      </c>
      <c r="C7" s="24"/>
      <c r="D7" s="24">
        <v>30000</v>
      </c>
      <c r="E7" s="23">
        <f t="shared" si="0"/>
        <v>891450.17</v>
      </c>
      <c r="F7" s="25" t="s">
        <v>37</v>
      </c>
    </row>
    <row r="8" spans="1:6" ht="18.75" customHeight="1">
      <c r="A8" s="27" t="s">
        <v>480</v>
      </c>
      <c r="B8" s="57" t="s">
        <v>65</v>
      </c>
      <c r="C8" s="24"/>
      <c r="D8" s="24">
        <v>31780</v>
      </c>
      <c r="E8" s="23">
        <f t="shared" si="0"/>
        <v>859670.17</v>
      </c>
      <c r="F8" s="25" t="s">
        <v>301</v>
      </c>
    </row>
    <row r="9" spans="1:6" ht="18.75" customHeight="1">
      <c r="A9" s="27" t="s">
        <v>480</v>
      </c>
      <c r="B9" s="57" t="s">
        <v>8</v>
      </c>
      <c r="C9" s="24"/>
      <c r="D9" s="24">
        <v>350</v>
      </c>
      <c r="E9" s="23">
        <f t="shared" si="0"/>
        <v>859320.17</v>
      </c>
      <c r="F9" s="25" t="s">
        <v>9</v>
      </c>
    </row>
    <row r="10" spans="1:6" ht="18.75" customHeight="1">
      <c r="A10" s="27" t="s">
        <v>480</v>
      </c>
      <c r="B10" s="57" t="s">
        <v>16</v>
      </c>
      <c r="C10" s="24"/>
      <c r="D10" s="24">
        <v>1980</v>
      </c>
      <c r="E10" s="23">
        <f t="shared" si="0"/>
        <v>857340.17</v>
      </c>
      <c r="F10" s="25" t="s">
        <v>18</v>
      </c>
    </row>
    <row r="11" spans="1:6" ht="18.75" customHeight="1">
      <c r="A11" s="27" t="s">
        <v>480</v>
      </c>
      <c r="B11" s="57" t="s">
        <v>298</v>
      </c>
      <c r="C11" s="24"/>
      <c r="D11" s="24">
        <v>2635</v>
      </c>
      <c r="E11" s="23">
        <f t="shared" si="0"/>
        <v>854705.17</v>
      </c>
      <c r="F11" s="25" t="s">
        <v>18</v>
      </c>
    </row>
    <row r="12" spans="1:6" ht="18.75" customHeight="1">
      <c r="A12" s="27" t="s">
        <v>480</v>
      </c>
      <c r="B12" s="57" t="s">
        <v>298</v>
      </c>
      <c r="C12" s="24"/>
      <c r="D12" s="24">
        <v>13780</v>
      </c>
      <c r="E12" s="23">
        <f t="shared" si="0"/>
        <v>840925.17</v>
      </c>
      <c r="F12" s="25" t="s">
        <v>17</v>
      </c>
    </row>
    <row r="13" spans="1:6" ht="18.75" customHeight="1">
      <c r="A13" s="27" t="s">
        <v>481</v>
      </c>
      <c r="B13" s="57" t="s">
        <v>400</v>
      </c>
      <c r="C13" s="24"/>
      <c r="D13" s="24">
        <v>50704.14</v>
      </c>
      <c r="E13" s="23">
        <f t="shared" si="0"/>
        <v>790221.03</v>
      </c>
      <c r="F13" s="25" t="s">
        <v>482</v>
      </c>
    </row>
    <row r="14" spans="1:6" ht="18.75" customHeight="1">
      <c r="A14" s="27" t="s">
        <v>481</v>
      </c>
      <c r="B14" s="57" t="s">
        <v>8</v>
      </c>
      <c r="C14" s="24"/>
      <c r="D14" s="24">
        <v>50</v>
      </c>
      <c r="E14" s="23">
        <f t="shared" si="0"/>
        <v>790171.03</v>
      </c>
      <c r="F14" s="25" t="s">
        <v>9</v>
      </c>
    </row>
    <row r="15" spans="1:6" ht="18.75" customHeight="1">
      <c r="A15" s="27" t="s">
        <v>483</v>
      </c>
      <c r="B15" s="57" t="s">
        <v>8</v>
      </c>
      <c r="C15" s="24"/>
      <c r="D15" s="24">
        <v>200</v>
      </c>
      <c r="E15" s="23">
        <f t="shared" si="0"/>
        <v>789971.03</v>
      </c>
      <c r="F15" s="25" t="s">
        <v>9</v>
      </c>
    </row>
    <row r="16" spans="1:6" ht="18.75" customHeight="1">
      <c r="A16" s="27" t="s">
        <v>483</v>
      </c>
      <c r="B16" s="58" t="s">
        <v>484</v>
      </c>
      <c r="C16" s="24"/>
      <c r="D16" s="24">
        <v>11750</v>
      </c>
      <c r="E16" s="23">
        <f t="shared" si="0"/>
        <v>778221.03</v>
      </c>
      <c r="F16" s="25" t="s">
        <v>485</v>
      </c>
    </row>
    <row r="17" spans="1:6" ht="18.75" customHeight="1">
      <c r="A17" s="27" t="s">
        <v>483</v>
      </c>
      <c r="B17" s="58" t="s">
        <v>151</v>
      </c>
      <c r="C17" s="24"/>
      <c r="D17" s="24">
        <v>23280.87</v>
      </c>
      <c r="E17" s="23">
        <f t="shared" si="0"/>
        <v>754940.16</v>
      </c>
      <c r="F17" s="25" t="s">
        <v>414</v>
      </c>
    </row>
    <row r="18" spans="1:6" ht="18.75" customHeight="1">
      <c r="A18" s="27" t="s">
        <v>483</v>
      </c>
      <c r="B18" s="58" t="s">
        <v>327</v>
      </c>
      <c r="C18" s="24"/>
      <c r="D18" s="24">
        <v>5186.36</v>
      </c>
      <c r="E18" s="23">
        <f t="shared" si="0"/>
        <v>749753.8</v>
      </c>
      <c r="F18" s="25" t="s">
        <v>486</v>
      </c>
    </row>
    <row r="19" spans="1:6" ht="18.75" customHeight="1">
      <c r="A19" s="27" t="s">
        <v>483</v>
      </c>
      <c r="B19" s="58" t="s">
        <v>397</v>
      </c>
      <c r="C19" s="24"/>
      <c r="D19" s="24">
        <v>1682.6</v>
      </c>
      <c r="E19" s="23">
        <f t="shared" si="0"/>
        <v>748071.2000000001</v>
      </c>
      <c r="F19" s="25" t="s">
        <v>127</v>
      </c>
    </row>
    <row r="20" spans="1:6" ht="18.75" customHeight="1">
      <c r="A20" s="27" t="s">
        <v>487</v>
      </c>
      <c r="B20" s="58" t="s">
        <v>5</v>
      </c>
      <c r="C20" s="23">
        <v>563011.2</v>
      </c>
      <c r="D20" s="24"/>
      <c r="E20" s="23">
        <f t="shared" si="0"/>
        <v>1311082.4</v>
      </c>
      <c r="F20" s="25" t="s">
        <v>6</v>
      </c>
    </row>
    <row r="21" spans="1:6" ht="18.75" customHeight="1">
      <c r="A21" s="27" t="s">
        <v>487</v>
      </c>
      <c r="B21" s="58" t="s">
        <v>32</v>
      </c>
      <c r="C21" s="23">
        <v>7055.07</v>
      </c>
      <c r="D21" s="24"/>
      <c r="E21" s="23">
        <f t="shared" si="0"/>
        <v>1318137.47</v>
      </c>
      <c r="F21" s="25" t="s">
        <v>79</v>
      </c>
    </row>
    <row r="22" spans="1:6" ht="18.75" customHeight="1">
      <c r="A22" s="27" t="s">
        <v>487</v>
      </c>
      <c r="B22" s="58" t="s">
        <v>32</v>
      </c>
      <c r="C22" s="23">
        <v>7054.8</v>
      </c>
      <c r="D22" s="24"/>
      <c r="E22" s="23">
        <f t="shared" si="0"/>
        <v>1325192.27</v>
      </c>
      <c r="F22" s="25" t="s">
        <v>79</v>
      </c>
    </row>
    <row r="23" spans="1:6" ht="18.75" customHeight="1">
      <c r="A23" s="27" t="s">
        <v>488</v>
      </c>
      <c r="B23" s="58" t="s">
        <v>86</v>
      </c>
      <c r="C23" s="23">
        <v>7055.18</v>
      </c>
      <c r="D23" s="24"/>
      <c r="E23" s="23">
        <f t="shared" si="0"/>
        <v>1332247.45</v>
      </c>
      <c r="F23" s="25" t="s">
        <v>79</v>
      </c>
    </row>
    <row r="24" spans="1:6" ht="18.75" customHeight="1">
      <c r="A24" s="27" t="s">
        <v>488</v>
      </c>
      <c r="B24" s="58" t="s">
        <v>20</v>
      </c>
      <c r="C24" s="24"/>
      <c r="D24" s="24">
        <v>10405.86</v>
      </c>
      <c r="E24" s="23">
        <f t="shared" si="0"/>
        <v>1321841.5899999999</v>
      </c>
      <c r="F24" s="25" t="s">
        <v>490</v>
      </c>
    </row>
    <row r="25" spans="1:6" ht="18.75" customHeight="1">
      <c r="A25" s="27" t="s">
        <v>488</v>
      </c>
      <c r="B25" s="58" t="s">
        <v>489</v>
      </c>
      <c r="C25" s="24"/>
      <c r="D25" s="24">
        <v>4000</v>
      </c>
      <c r="E25" s="23">
        <f t="shared" si="0"/>
        <v>1317841.5899999999</v>
      </c>
      <c r="F25" s="25" t="s">
        <v>81</v>
      </c>
    </row>
    <row r="26" spans="1:6" ht="18.75" customHeight="1">
      <c r="A26" s="27" t="s">
        <v>488</v>
      </c>
      <c r="B26" s="58" t="s">
        <v>8</v>
      </c>
      <c r="C26" s="24"/>
      <c r="D26" s="24">
        <v>100</v>
      </c>
      <c r="E26" s="23">
        <f t="shared" si="0"/>
        <v>1317741.5899999999</v>
      </c>
      <c r="F26" s="25" t="s">
        <v>9</v>
      </c>
    </row>
    <row r="27" spans="1:6" ht="18.75" customHeight="1">
      <c r="A27" s="27" t="s">
        <v>491</v>
      </c>
      <c r="B27" s="58" t="s">
        <v>102</v>
      </c>
      <c r="C27" s="24"/>
      <c r="D27" s="24">
        <v>3000</v>
      </c>
      <c r="E27" s="23">
        <f t="shared" si="0"/>
        <v>1314741.5899999999</v>
      </c>
      <c r="F27" s="25" t="s">
        <v>127</v>
      </c>
    </row>
    <row r="28" spans="1:6" ht="18.75" customHeight="1">
      <c r="A28" s="27" t="s">
        <v>491</v>
      </c>
      <c r="B28" s="57" t="s">
        <v>327</v>
      </c>
      <c r="C28" s="24"/>
      <c r="D28" s="24">
        <v>1466.88</v>
      </c>
      <c r="E28" s="23">
        <f t="shared" si="0"/>
        <v>1313274.71</v>
      </c>
      <c r="F28" s="25" t="s">
        <v>492</v>
      </c>
    </row>
    <row r="29" spans="1:6" ht="18.75" customHeight="1">
      <c r="A29" s="27" t="s">
        <v>491</v>
      </c>
      <c r="B29" s="59" t="s">
        <v>327</v>
      </c>
      <c r="C29" s="29"/>
      <c r="D29" s="29">
        <v>440.07</v>
      </c>
      <c r="E29" s="23">
        <f t="shared" si="0"/>
        <v>1312834.64</v>
      </c>
      <c r="F29" s="25" t="s">
        <v>492</v>
      </c>
    </row>
    <row r="30" spans="1:6" ht="18.75" customHeight="1">
      <c r="A30" s="27" t="s">
        <v>491</v>
      </c>
      <c r="B30" s="57" t="s">
        <v>327</v>
      </c>
      <c r="C30" s="29"/>
      <c r="D30" s="24">
        <v>149.37</v>
      </c>
      <c r="E30" s="23">
        <f t="shared" si="0"/>
        <v>1312685.2699999998</v>
      </c>
      <c r="F30" s="25" t="s">
        <v>492</v>
      </c>
    </row>
    <row r="31" spans="1:6" ht="18.75" customHeight="1">
      <c r="A31" s="27" t="s">
        <v>491</v>
      </c>
      <c r="B31" s="57" t="s">
        <v>8</v>
      </c>
      <c r="C31" s="29"/>
      <c r="D31" s="24">
        <v>200</v>
      </c>
      <c r="E31" s="23">
        <f t="shared" si="0"/>
        <v>1312485.2699999998</v>
      </c>
      <c r="F31" s="25" t="s">
        <v>9</v>
      </c>
    </row>
    <row r="32" spans="1:6" ht="18.75" customHeight="1">
      <c r="A32" s="27" t="s">
        <v>493</v>
      </c>
      <c r="B32" s="60" t="s">
        <v>101</v>
      </c>
      <c r="C32" s="29"/>
      <c r="D32" s="24">
        <v>126518.56</v>
      </c>
      <c r="E32" s="23">
        <f t="shared" si="0"/>
        <v>1185966.7099999997</v>
      </c>
      <c r="F32" s="25" t="s">
        <v>494</v>
      </c>
    </row>
    <row r="33" spans="1:6" ht="18.75" customHeight="1">
      <c r="A33" s="27" t="s">
        <v>493</v>
      </c>
      <c r="B33" s="60" t="s">
        <v>8</v>
      </c>
      <c r="C33" s="29"/>
      <c r="D33" s="35">
        <v>113.26</v>
      </c>
      <c r="E33" s="23">
        <f t="shared" si="0"/>
        <v>1185853.4499999997</v>
      </c>
      <c r="F33" s="25" t="s">
        <v>9</v>
      </c>
    </row>
    <row r="34" spans="1:6" ht="18.75" customHeight="1">
      <c r="A34" s="27" t="s">
        <v>493</v>
      </c>
      <c r="B34" s="60" t="s">
        <v>151</v>
      </c>
      <c r="C34" s="29"/>
      <c r="D34" s="35">
        <v>52788</v>
      </c>
      <c r="E34" s="23">
        <f t="shared" si="0"/>
        <v>1133065.4499999997</v>
      </c>
      <c r="F34" s="25" t="s">
        <v>184</v>
      </c>
    </row>
    <row r="35" spans="1:6" ht="18.75" customHeight="1">
      <c r="A35" s="27" t="s">
        <v>493</v>
      </c>
      <c r="B35" s="60" t="s">
        <v>248</v>
      </c>
      <c r="C35" s="29">
        <v>42331.1</v>
      </c>
      <c r="D35" s="35"/>
      <c r="E35" s="23">
        <f t="shared" si="0"/>
        <v>1175396.5499999998</v>
      </c>
      <c r="F35" s="25" t="s">
        <v>79</v>
      </c>
    </row>
    <row r="36" spans="1:6" ht="18.75" customHeight="1">
      <c r="A36" s="27" t="s">
        <v>493</v>
      </c>
      <c r="B36" s="60" t="s">
        <v>139</v>
      </c>
      <c r="C36" s="29">
        <v>35275.92</v>
      </c>
      <c r="D36" s="35"/>
      <c r="E36" s="23">
        <f t="shared" si="0"/>
        <v>1210672.4699999997</v>
      </c>
      <c r="F36" s="25" t="s">
        <v>79</v>
      </c>
    </row>
    <row r="37" spans="1:6" ht="18.75" customHeight="1">
      <c r="A37" s="27" t="s">
        <v>493</v>
      </c>
      <c r="B37" s="60" t="s">
        <v>455</v>
      </c>
      <c r="C37" s="29">
        <v>11288.29</v>
      </c>
      <c r="D37" s="35"/>
      <c r="E37" s="23">
        <f t="shared" si="0"/>
        <v>1221960.7599999998</v>
      </c>
      <c r="F37" s="25" t="s">
        <v>79</v>
      </c>
    </row>
    <row r="38" spans="1:6" ht="18.75" customHeight="1">
      <c r="A38" s="27" t="s">
        <v>495</v>
      </c>
      <c r="B38" s="60" t="s">
        <v>201</v>
      </c>
      <c r="C38" s="29">
        <v>2688</v>
      </c>
      <c r="D38" s="35"/>
      <c r="E38" s="23">
        <f t="shared" si="0"/>
        <v>1224648.7599999998</v>
      </c>
      <c r="F38" s="25" t="s">
        <v>496</v>
      </c>
    </row>
    <row r="39" spans="1:6" ht="18.75" customHeight="1">
      <c r="A39" s="27" t="s">
        <v>497</v>
      </c>
      <c r="B39" s="60" t="s">
        <v>8</v>
      </c>
      <c r="C39" s="29"/>
      <c r="D39" s="35">
        <v>50</v>
      </c>
      <c r="E39" s="23">
        <f t="shared" si="0"/>
        <v>1224598.7599999998</v>
      </c>
      <c r="F39" s="25" t="s">
        <v>9</v>
      </c>
    </row>
    <row r="40" spans="1:6" ht="18.75" customHeight="1">
      <c r="A40" s="27" t="s">
        <v>497</v>
      </c>
      <c r="B40" s="60" t="s">
        <v>489</v>
      </c>
      <c r="C40" s="29"/>
      <c r="D40" s="35">
        <v>3000</v>
      </c>
      <c r="E40" s="23">
        <f t="shared" si="0"/>
        <v>1221598.7599999998</v>
      </c>
      <c r="F40" s="25" t="s">
        <v>81</v>
      </c>
    </row>
    <row r="41" spans="1:6" ht="18.75" customHeight="1">
      <c r="A41" s="27" t="s">
        <v>497</v>
      </c>
      <c r="B41" s="60" t="s">
        <v>15</v>
      </c>
      <c r="C41" s="29">
        <v>9043.45</v>
      </c>
      <c r="D41" s="35"/>
      <c r="E41" s="23">
        <f t="shared" si="0"/>
        <v>1230642.2099999997</v>
      </c>
      <c r="F41" s="25" t="s">
        <v>498</v>
      </c>
    </row>
    <row r="42" spans="1:6" ht="18.75" customHeight="1">
      <c r="A42" s="27" t="s">
        <v>497</v>
      </c>
      <c r="B42" s="60" t="s">
        <v>15</v>
      </c>
      <c r="C42" s="29">
        <v>9043.45</v>
      </c>
      <c r="D42" s="35"/>
      <c r="E42" s="23">
        <f t="shared" si="0"/>
        <v>1239685.6599999997</v>
      </c>
      <c r="F42" s="25" t="s">
        <v>498</v>
      </c>
    </row>
    <row r="43" spans="1:6" ht="18.75" customHeight="1">
      <c r="A43" s="27" t="s">
        <v>497</v>
      </c>
      <c r="B43" s="60" t="s">
        <v>15</v>
      </c>
      <c r="C43" s="29">
        <v>9043.45</v>
      </c>
      <c r="D43" s="35"/>
      <c r="E43" s="23">
        <f t="shared" si="0"/>
        <v>1248729.1099999996</v>
      </c>
      <c r="F43" s="25" t="s">
        <v>498</v>
      </c>
    </row>
    <row r="44" spans="1:6" ht="18.75" customHeight="1">
      <c r="A44" s="27" t="s">
        <v>497</v>
      </c>
      <c r="B44" s="60" t="s">
        <v>15</v>
      </c>
      <c r="C44" s="29">
        <v>9043.45</v>
      </c>
      <c r="D44" s="35"/>
      <c r="E44" s="23">
        <f t="shared" si="0"/>
        <v>1257772.5599999996</v>
      </c>
      <c r="F44" s="25" t="s">
        <v>498</v>
      </c>
    </row>
    <row r="45" spans="1:6" ht="18.75" customHeight="1">
      <c r="A45" s="27" t="s">
        <v>497</v>
      </c>
      <c r="B45" s="60" t="s">
        <v>15</v>
      </c>
      <c r="C45" s="29">
        <v>3145.35</v>
      </c>
      <c r="D45" s="35"/>
      <c r="E45" s="23">
        <f t="shared" si="0"/>
        <v>1260917.9099999997</v>
      </c>
      <c r="F45" s="25" t="s">
        <v>498</v>
      </c>
    </row>
    <row r="46" spans="1:6" ht="18.75" customHeight="1">
      <c r="A46" s="27" t="s">
        <v>499</v>
      </c>
      <c r="B46" s="60" t="s">
        <v>500</v>
      </c>
      <c r="C46" s="29"/>
      <c r="D46" s="35">
        <v>8400</v>
      </c>
      <c r="E46" s="23">
        <f t="shared" si="0"/>
        <v>1252517.9099999997</v>
      </c>
      <c r="F46" s="25" t="s">
        <v>502</v>
      </c>
    </row>
    <row r="47" spans="1:6" ht="18.75" customHeight="1">
      <c r="A47" s="27" t="s">
        <v>499</v>
      </c>
      <c r="B47" s="60" t="s">
        <v>501</v>
      </c>
      <c r="C47" s="29"/>
      <c r="D47" s="35">
        <v>4200</v>
      </c>
      <c r="E47" s="23">
        <f t="shared" si="0"/>
        <v>1248317.9099999997</v>
      </c>
      <c r="F47" s="25" t="s">
        <v>503</v>
      </c>
    </row>
    <row r="48" spans="1:6" ht="18.75" customHeight="1">
      <c r="A48" s="27" t="s">
        <v>499</v>
      </c>
      <c r="B48" s="60" t="s">
        <v>8</v>
      </c>
      <c r="C48" s="29"/>
      <c r="D48" s="35">
        <v>100</v>
      </c>
      <c r="E48" s="23">
        <f t="shared" si="0"/>
        <v>1248217.9099999997</v>
      </c>
      <c r="F48" s="25" t="s">
        <v>9</v>
      </c>
    </row>
    <row r="49" spans="1:6" ht="18.75" customHeight="1">
      <c r="A49" s="27" t="s">
        <v>504</v>
      </c>
      <c r="B49" s="60" t="s">
        <v>283</v>
      </c>
      <c r="C49" s="29"/>
      <c r="D49" s="35">
        <v>52456.8</v>
      </c>
      <c r="E49" s="23">
        <f t="shared" si="0"/>
        <v>1195761.1099999996</v>
      </c>
      <c r="F49" s="25" t="s">
        <v>505</v>
      </c>
    </row>
    <row r="50" spans="1:6" ht="18.75" customHeight="1">
      <c r="A50" s="27" t="s">
        <v>504</v>
      </c>
      <c r="B50" s="60" t="s">
        <v>92</v>
      </c>
      <c r="C50" s="29"/>
      <c r="D50" s="35">
        <v>23280</v>
      </c>
      <c r="E50" s="23">
        <f t="shared" si="0"/>
        <v>1172481.1099999996</v>
      </c>
      <c r="F50" s="25" t="s">
        <v>506</v>
      </c>
    </row>
    <row r="51" spans="1:6" ht="18.75" customHeight="1">
      <c r="A51" s="27" t="s">
        <v>504</v>
      </c>
      <c r="B51" s="60" t="s">
        <v>8</v>
      </c>
      <c r="C51" s="29"/>
      <c r="D51" s="35">
        <v>100</v>
      </c>
      <c r="E51" s="23">
        <f t="shared" si="0"/>
        <v>1172381.1099999996</v>
      </c>
      <c r="F51" s="25" t="s">
        <v>9</v>
      </c>
    </row>
    <row r="52" spans="1:6" ht="18.75" customHeight="1">
      <c r="A52" s="27" t="s">
        <v>507</v>
      </c>
      <c r="B52" s="60" t="s">
        <v>16</v>
      </c>
      <c r="C52" s="29"/>
      <c r="D52" s="35">
        <v>2327</v>
      </c>
      <c r="E52" s="23">
        <f t="shared" si="0"/>
        <v>1170054.1099999996</v>
      </c>
      <c r="F52" s="25" t="s">
        <v>509</v>
      </c>
    </row>
    <row r="53" spans="1:6" ht="18.75" customHeight="1">
      <c r="A53" s="27" t="s">
        <v>507</v>
      </c>
      <c r="B53" s="60" t="s">
        <v>508</v>
      </c>
      <c r="C53" s="29"/>
      <c r="D53" s="35">
        <v>1636.98</v>
      </c>
      <c r="E53" s="23">
        <f t="shared" si="0"/>
        <v>1168417.1299999997</v>
      </c>
      <c r="F53" s="25" t="s">
        <v>268</v>
      </c>
    </row>
    <row r="54" spans="1:6" ht="18.75" customHeight="1">
      <c r="A54" s="27" t="s">
        <v>507</v>
      </c>
      <c r="B54" s="60" t="s">
        <v>8</v>
      </c>
      <c r="C54" s="29"/>
      <c r="D54" s="35">
        <v>100</v>
      </c>
      <c r="E54" s="23">
        <f t="shared" si="0"/>
        <v>1168317.1299999997</v>
      </c>
      <c r="F54" s="25" t="s">
        <v>9</v>
      </c>
    </row>
    <row r="55" spans="1:6" ht="18.75" customHeight="1">
      <c r="A55" s="27" t="s">
        <v>510</v>
      </c>
      <c r="B55" s="60" t="s">
        <v>5</v>
      </c>
      <c r="C55" s="29">
        <v>518373.4</v>
      </c>
      <c r="D55" s="35"/>
      <c r="E55" s="23">
        <f t="shared" si="0"/>
        <v>1686690.5299999998</v>
      </c>
      <c r="F55" s="25" t="s">
        <v>6</v>
      </c>
    </row>
    <row r="56" spans="1:6" ht="18.75" customHeight="1">
      <c r="A56" s="27" t="s">
        <v>511</v>
      </c>
      <c r="B56" s="60" t="s">
        <v>31</v>
      </c>
      <c r="C56" s="29"/>
      <c r="D56" s="35">
        <v>249984</v>
      </c>
      <c r="E56" s="23">
        <f t="shared" si="0"/>
        <v>1436706.5299999998</v>
      </c>
      <c r="F56" s="25" t="s">
        <v>514</v>
      </c>
    </row>
    <row r="57" spans="1:6" ht="18.75" customHeight="1">
      <c r="A57" s="27" t="s">
        <v>511</v>
      </c>
      <c r="B57" s="60" t="s">
        <v>512</v>
      </c>
      <c r="C57" s="29"/>
      <c r="D57" s="35">
        <v>480</v>
      </c>
      <c r="E57" s="23">
        <f t="shared" si="0"/>
        <v>1436226.5299999998</v>
      </c>
      <c r="F57" s="25" t="s">
        <v>515</v>
      </c>
    </row>
    <row r="58" spans="1:6" ht="18.75" customHeight="1">
      <c r="A58" s="27" t="s">
        <v>511</v>
      </c>
      <c r="B58" s="60" t="s">
        <v>8</v>
      </c>
      <c r="C58" s="29"/>
      <c r="D58" s="35">
        <v>174.99</v>
      </c>
      <c r="E58" s="23">
        <f t="shared" si="0"/>
        <v>1436051.5399999998</v>
      </c>
      <c r="F58" s="25" t="s">
        <v>9</v>
      </c>
    </row>
    <row r="59" spans="1:6" ht="18.75" customHeight="1">
      <c r="A59" s="27" t="s">
        <v>513</v>
      </c>
      <c r="B59" s="60" t="s">
        <v>8</v>
      </c>
      <c r="C59" s="29"/>
      <c r="D59" s="35">
        <v>500</v>
      </c>
      <c r="E59" s="23">
        <f t="shared" si="0"/>
        <v>1435551.5399999998</v>
      </c>
      <c r="F59" s="25" t="s">
        <v>9</v>
      </c>
    </row>
    <row r="60" spans="1:6" ht="18.75" customHeight="1">
      <c r="A60" s="27"/>
      <c r="B60" s="60"/>
      <c r="C60" s="29"/>
      <c r="D60" s="35"/>
      <c r="E60" s="23"/>
      <c r="F60" s="25"/>
    </row>
    <row r="61" spans="1:6" ht="18.75" customHeight="1">
      <c r="A61" s="31"/>
      <c r="B61" s="31"/>
      <c r="C61" s="31"/>
      <c r="D61" s="31"/>
      <c r="E61" s="31"/>
      <c r="F61" s="31"/>
    </row>
    <row r="62" spans="1:6" ht="18.75" customHeight="1">
      <c r="A62" s="27"/>
      <c r="B62" s="32" t="s">
        <v>13</v>
      </c>
      <c r="C62" s="24">
        <f>SUM(C3:C61)</f>
        <v>2257026.2800000003</v>
      </c>
      <c r="D62" s="24">
        <f>SUM(D4:D61)</f>
        <v>821474.74</v>
      </c>
      <c r="E62" s="23">
        <f>C62-D62</f>
        <v>1435551.5400000003</v>
      </c>
      <c r="F62" s="25"/>
    </row>
    <row r="63" spans="1:6" ht="18.75" customHeight="1">
      <c r="A63" s="27"/>
      <c r="B63" s="42" t="s">
        <v>516</v>
      </c>
      <c r="C63" s="24">
        <v>1023314.06</v>
      </c>
      <c r="D63" s="24"/>
      <c r="E63" s="23"/>
      <c r="F63" s="25"/>
    </row>
    <row r="64" spans="1:6" ht="18.75" customHeight="1">
      <c r="A64" s="27"/>
      <c r="B64" s="32" t="s">
        <v>23</v>
      </c>
      <c r="C64" s="24">
        <f>SUM(C4:C59)</f>
        <v>1233712.2199999997</v>
      </c>
      <c r="D64" s="24"/>
      <c r="E64" s="23"/>
      <c r="F64" s="25"/>
    </row>
    <row r="65" spans="1:6" ht="18.75" customHeight="1">
      <c r="A65" s="31"/>
      <c r="B65" s="32" t="s">
        <v>14</v>
      </c>
      <c r="C65" s="24">
        <f>C20+C55</f>
        <v>1081384.6</v>
      </c>
      <c r="D65" s="24"/>
      <c r="E65" s="23"/>
      <c r="F65" s="25"/>
    </row>
    <row r="66" spans="1:6" ht="18.75" customHeight="1">
      <c r="A66" s="31"/>
      <c r="B66" s="33" t="s">
        <v>30</v>
      </c>
      <c r="C66" s="36">
        <f>C4+C21+C22+C23+C35+C36+C38+C37+C41+C43+C42+C44+C45</f>
        <v>152327.62000000002</v>
      </c>
      <c r="D66" s="31"/>
      <c r="E66" s="31"/>
      <c r="F66" s="31"/>
    </row>
    <row r="67" spans="1:6" ht="18.75" customHeight="1">
      <c r="A67" s="31"/>
      <c r="B67" s="31"/>
      <c r="C67" s="31"/>
      <c r="D67" s="31"/>
      <c r="E67" s="31"/>
      <c r="F67" s="31"/>
    </row>
    <row r="68" ht="18.75" customHeight="1"/>
    <row r="69" ht="18.75" customHeight="1"/>
    <row r="70" spans="1:6" ht="18.75" customHeight="1">
      <c r="A70" s="77" t="s">
        <v>111</v>
      </c>
      <c r="B70" s="78"/>
      <c r="C70" s="78"/>
      <c r="D70" s="78"/>
      <c r="E70" s="78"/>
      <c r="F70" s="79"/>
    </row>
    <row r="71" spans="1:6" ht="18.75" customHeight="1">
      <c r="A71" s="48"/>
      <c r="B71" s="53" t="s">
        <v>112</v>
      </c>
      <c r="C71" s="47" t="s">
        <v>113</v>
      </c>
      <c r="D71" s="67" t="s">
        <v>114</v>
      </c>
      <c r="E71" s="46" t="s">
        <v>115</v>
      </c>
      <c r="F71" s="51"/>
    </row>
    <row r="72" spans="1:6" ht="18.75" customHeight="1">
      <c r="A72" s="49"/>
      <c r="B72" s="63" t="s">
        <v>541</v>
      </c>
      <c r="C72" s="24">
        <v>1023314.06</v>
      </c>
      <c r="D72" s="24"/>
      <c r="E72" s="50"/>
      <c r="F72" s="52"/>
    </row>
    <row r="73" spans="1:6" ht="18.75" customHeight="1">
      <c r="A73" s="49"/>
      <c r="B73" s="64" t="s">
        <v>295</v>
      </c>
      <c r="C73" s="24">
        <f>C55+C20</f>
        <v>1081384.6</v>
      </c>
      <c r="D73" s="24"/>
      <c r="E73" s="50"/>
      <c r="F73" s="52"/>
    </row>
    <row r="74" spans="2:6" ht="13.5">
      <c r="B74" s="58" t="s">
        <v>118</v>
      </c>
      <c r="C74" s="43">
        <f>C21+C22+C23+C35+C36+C37+C38+C41+C42+C43+C44+C45</f>
        <v>152067.51</v>
      </c>
      <c r="D74" s="24"/>
      <c r="E74" s="23"/>
      <c r="F74" s="11"/>
    </row>
    <row r="75" spans="2:5" ht="12.75">
      <c r="B75" s="64" t="s">
        <v>119</v>
      </c>
      <c r="C75" s="54">
        <v>260.11</v>
      </c>
      <c r="D75" s="54"/>
      <c r="E75" s="54"/>
    </row>
    <row r="76" spans="2:5" ht="12.75">
      <c r="B76" s="64" t="s">
        <v>478</v>
      </c>
      <c r="C76" s="54">
        <f>SUM(C73:C75)</f>
        <v>1233712.2200000002</v>
      </c>
      <c r="D76" s="54"/>
      <c r="E76" s="54"/>
    </row>
    <row r="77" spans="2:5" ht="15" customHeight="1">
      <c r="B77" s="64" t="s">
        <v>121</v>
      </c>
      <c r="C77" s="54"/>
      <c r="D77" s="54">
        <f>D5+D6+D7+D8+D10+D11+D12</f>
        <v>182299</v>
      </c>
      <c r="E77" s="54"/>
    </row>
    <row r="78" spans="2:5" ht="12.75">
      <c r="B78" s="64" t="s">
        <v>122</v>
      </c>
      <c r="C78" s="54"/>
      <c r="D78" s="54">
        <f>D13+D49</f>
        <v>103160.94</v>
      </c>
      <c r="E78" s="54"/>
    </row>
    <row r="79" spans="2:5" ht="12.75">
      <c r="B79" s="64" t="s">
        <v>123</v>
      </c>
      <c r="C79" s="54"/>
      <c r="D79" s="54">
        <f>D56</f>
        <v>249984</v>
      </c>
      <c r="E79" s="54"/>
    </row>
    <row r="80" spans="2:5" ht="13.5">
      <c r="B80" s="64" t="s">
        <v>296</v>
      </c>
      <c r="C80" s="24"/>
      <c r="D80" s="54">
        <f>D17+D25+D34+D40+D46+D47+D50+D53</f>
        <v>120585.84999999999</v>
      </c>
      <c r="E80" s="54"/>
    </row>
    <row r="81" spans="2:5" ht="12.75">
      <c r="B81" s="64" t="s">
        <v>125</v>
      </c>
      <c r="C81" s="54"/>
      <c r="D81" s="54">
        <f>D32</f>
        <v>126518.56</v>
      </c>
      <c r="E81" s="54"/>
    </row>
    <row r="82" spans="2:5" ht="12.75">
      <c r="B82" s="66" t="s">
        <v>126</v>
      </c>
      <c r="C82" s="31"/>
      <c r="D82" s="54">
        <f>D18+D28+D29+D30</f>
        <v>7242.679999999999</v>
      </c>
      <c r="E82" s="31"/>
    </row>
    <row r="83" spans="2:5" ht="12.75">
      <c r="B83" s="66" t="s">
        <v>127</v>
      </c>
      <c r="C83" s="31"/>
      <c r="D83" s="54">
        <f>D19+D27</f>
        <v>4682.6</v>
      </c>
      <c r="E83" s="31"/>
    </row>
    <row r="84" spans="2:5" ht="12.75">
      <c r="B84" s="66" t="s">
        <v>128</v>
      </c>
      <c r="C84" s="31"/>
      <c r="D84" s="54">
        <f>D16</f>
        <v>11750</v>
      </c>
      <c r="E84" s="31"/>
    </row>
    <row r="85" spans="2:5" ht="12.75">
      <c r="B85" s="66" t="s">
        <v>221</v>
      </c>
      <c r="C85" s="31"/>
      <c r="D85" s="54">
        <f>D24</f>
        <v>10405.86</v>
      </c>
      <c r="E85" s="31"/>
    </row>
    <row r="86" spans="2:5" ht="12.75">
      <c r="B86" s="66" t="s">
        <v>130</v>
      </c>
      <c r="C86" s="31"/>
      <c r="D86" s="54">
        <v>0</v>
      </c>
      <c r="E86" s="31"/>
    </row>
    <row r="87" spans="2:5" ht="12.75">
      <c r="B87" s="66" t="s">
        <v>131</v>
      </c>
      <c r="C87" s="31"/>
      <c r="D87" s="54">
        <f>D9+D14+D26+D31+D33+D39+D48+D51+D52+D54+D57+D58+D59+D15</f>
        <v>4845.25</v>
      </c>
      <c r="E87" s="54"/>
    </row>
    <row r="88" spans="1:6" ht="12.75">
      <c r="A88" s="69"/>
      <c r="B88" s="68" t="s">
        <v>13</v>
      </c>
      <c r="C88" s="70">
        <f>C76+C72</f>
        <v>2257026.2800000003</v>
      </c>
      <c r="D88" s="70">
        <f>SUM(D77:D87)</f>
        <v>821474.7399999999</v>
      </c>
      <c r="E88" s="70">
        <f>C88-D88</f>
        <v>1435551.5400000005</v>
      </c>
      <c r="F88" s="69"/>
    </row>
    <row r="89" spans="2:4" ht="12.75">
      <c r="B89" s="65"/>
      <c r="D89" s="43"/>
    </row>
    <row r="90" spans="2:4" ht="12.75">
      <c r="B90" s="65"/>
      <c r="D90" s="43"/>
    </row>
    <row r="91" spans="2:4" ht="12.75">
      <c r="B91" s="65"/>
      <c r="D91" s="43"/>
    </row>
    <row r="92" spans="2:5" ht="13.5">
      <c r="B92" s="58" t="s">
        <v>24</v>
      </c>
      <c r="C92" s="36"/>
      <c r="D92" s="43"/>
      <c r="E92" s="43"/>
    </row>
    <row r="93" spans="2:5" ht="13.5">
      <c r="B93" s="58" t="s">
        <v>25</v>
      </c>
      <c r="C93" s="36"/>
      <c r="D93" s="43"/>
      <c r="E93" s="43"/>
    </row>
    <row r="94" spans="2:5" ht="13.5">
      <c r="B94" s="58" t="s">
        <v>26</v>
      </c>
      <c r="C94" s="36"/>
      <c r="D94" s="43"/>
      <c r="E94" s="43"/>
    </row>
    <row r="95" spans="2:5" ht="13.5">
      <c r="B95" s="58" t="s">
        <v>27</v>
      </c>
      <c r="C95" s="36"/>
      <c r="D95" s="43"/>
      <c r="E95" s="43"/>
    </row>
    <row r="96" spans="2:5" ht="13.5">
      <c r="B96" s="57" t="s">
        <v>28</v>
      </c>
      <c r="C96" s="36"/>
      <c r="D96" s="43"/>
      <c r="E96" s="43"/>
    </row>
  </sheetData>
  <sheetProtection/>
  <mergeCells count="3">
    <mergeCell ref="A1:F1"/>
    <mergeCell ref="A3:B3"/>
    <mergeCell ref="A70:F7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34">
      <selection activeCell="A3" sqref="A3:F84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3.00390625" style="1" customWidth="1"/>
    <col min="4" max="4" width="12.7109375" style="1" customWidth="1"/>
    <col min="5" max="5" width="12.8515625" style="1" customWidth="1"/>
    <col min="6" max="6" width="35.57421875" style="1" customWidth="1"/>
    <col min="7" max="16384" width="9.140625" style="1" customWidth="1"/>
  </cols>
  <sheetData>
    <row r="1" spans="1:12" s="7" customFormat="1" ht="21" customHeight="1">
      <c r="A1" s="73" t="s">
        <v>56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1435551.54</v>
      </c>
      <c r="D3" s="21"/>
      <c r="E3" s="22">
        <v>1435551.54</v>
      </c>
      <c r="F3" s="20" t="s">
        <v>57</v>
      </c>
      <c r="G3" s="17"/>
      <c r="H3" s="18"/>
      <c r="I3" s="18"/>
      <c r="J3" s="19"/>
      <c r="K3" s="19"/>
      <c r="L3" s="19"/>
    </row>
    <row r="4" spans="1:6" ht="18.75" customHeight="1">
      <c r="A4" s="27" t="s">
        <v>517</v>
      </c>
      <c r="B4" s="56" t="s">
        <v>8</v>
      </c>
      <c r="C4" s="23">
        <v>234.31</v>
      </c>
      <c r="D4" s="21"/>
      <c r="E4" s="23">
        <f>E3+C4-D4</f>
        <v>1435785.85</v>
      </c>
      <c r="F4" s="20" t="s">
        <v>10</v>
      </c>
    </row>
    <row r="5" spans="1:6" ht="18.75" customHeight="1">
      <c r="A5" s="27" t="s">
        <v>517</v>
      </c>
      <c r="B5" s="57" t="s">
        <v>15</v>
      </c>
      <c r="C5" s="24"/>
      <c r="D5" s="24">
        <v>75344</v>
      </c>
      <c r="E5" s="23">
        <f aca="true" t="shared" si="0" ref="E5:E47">E4+C5-D5</f>
        <v>1360441.85</v>
      </c>
      <c r="F5" s="25" t="s">
        <v>11</v>
      </c>
    </row>
    <row r="6" spans="1:6" ht="18.75" customHeight="1">
      <c r="A6" s="27" t="s">
        <v>517</v>
      </c>
      <c r="B6" s="58" t="s">
        <v>16</v>
      </c>
      <c r="C6" s="24"/>
      <c r="D6" s="24">
        <v>45000</v>
      </c>
      <c r="E6" s="23">
        <f t="shared" si="0"/>
        <v>1315441.85</v>
      </c>
      <c r="F6" s="25" t="s">
        <v>17</v>
      </c>
    </row>
    <row r="7" spans="1:6" ht="18.75" customHeight="1">
      <c r="A7" s="27" t="s">
        <v>517</v>
      </c>
      <c r="B7" s="57" t="s">
        <v>36</v>
      </c>
      <c r="C7" s="24"/>
      <c r="D7" s="24">
        <v>30000</v>
      </c>
      <c r="E7" s="23">
        <f t="shared" si="0"/>
        <v>1285441.85</v>
      </c>
      <c r="F7" s="25" t="s">
        <v>37</v>
      </c>
    </row>
    <row r="8" spans="1:6" ht="18.75" customHeight="1">
      <c r="A8" s="27" t="s">
        <v>517</v>
      </c>
      <c r="B8" s="57" t="s">
        <v>65</v>
      </c>
      <c r="C8" s="24"/>
      <c r="D8" s="24">
        <v>50000</v>
      </c>
      <c r="E8" s="23">
        <f t="shared" si="0"/>
        <v>1235441.85</v>
      </c>
      <c r="F8" s="25" t="s">
        <v>301</v>
      </c>
    </row>
    <row r="9" spans="1:6" ht="18.75" customHeight="1">
      <c r="A9" s="27" t="s">
        <v>517</v>
      </c>
      <c r="B9" s="57" t="s">
        <v>8</v>
      </c>
      <c r="C9" s="24"/>
      <c r="D9" s="24">
        <v>350</v>
      </c>
      <c r="E9" s="23">
        <f t="shared" si="0"/>
        <v>1235091.85</v>
      </c>
      <c r="F9" s="25" t="s">
        <v>9</v>
      </c>
    </row>
    <row r="10" spans="1:6" ht="18.75" customHeight="1">
      <c r="A10" s="27" t="s">
        <v>517</v>
      </c>
      <c r="B10" s="57" t="s">
        <v>16</v>
      </c>
      <c r="C10" s="24"/>
      <c r="D10" s="24">
        <v>1980</v>
      </c>
      <c r="E10" s="23">
        <f t="shared" si="0"/>
        <v>1233111.85</v>
      </c>
      <c r="F10" s="25" t="s">
        <v>18</v>
      </c>
    </row>
    <row r="11" spans="1:6" ht="18.75" customHeight="1">
      <c r="A11" s="27" t="s">
        <v>517</v>
      </c>
      <c r="B11" s="57" t="s">
        <v>298</v>
      </c>
      <c r="C11" s="24"/>
      <c r="D11" s="24">
        <v>2635</v>
      </c>
      <c r="E11" s="23">
        <f t="shared" si="0"/>
        <v>1230476.85</v>
      </c>
      <c r="F11" s="25" t="s">
        <v>18</v>
      </c>
    </row>
    <row r="12" spans="1:6" ht="18.75" customHeight="1">
      <c r="A12" s="27" t="s">
        <v>517</v>
      </c>
      <c r="B12" s="57" t="s">
        <v>298</v>
      </c>
      <c r="C12" s="24"/>
      <c r="D12" s="24">
        <v>32000</v>
      </c>
      <c r="E12" s="23">
        <f t="shared" si="0"/>
        <v>1198476.85</v>
      </c>
      <c r="F12" s="25" t="s">
        <v>17</v>
      </c>
    </row>
    <row r="13" spans="1:6" ht="18.75" customHeight="1">
      <c r="A13" s="27" t="s">
        <v>518</v>
      </c>
      <c r="B13" s="57" t="s">
        <v>69</v>
      </c>
      <c r="C13" s="24"/>
      <c r="D13" s="24">
        <v>100000</v>
      </c>
      <c r="E13" s="23">
        <f t="shared" si="0"/>
        <v>1098476.85</v>
      </c>
      <c r="F13" s="25" t="s">
        <v>72</v>
      </c>
    </row>
    <row r="14" spans="1:6" ht="18.75" customHeight="1">
      <c r="A14" s="27" t="s">
        <v>518</v>
      </c>
      <c r="B14" s="57" t="s">
        <v>20</v>
      </c>
      <c r="C14" s="24"/>
      <c r="D14" s="24">
        <v>10404.48</v>
      </c>
      <c r="E14" s="23">
        <f t="shared" si="0"/>
        <v>1088072.37</v>
      </c>
      <c r="F14" s="25" t="s">
        <v>519</v>
      </c>
    </row>
    <row r="15" spans="1:6" ht="18.75" customHeight="1">
      <c r="A15" s="27" t="s">
        <v>518</v>
      </c>
      <c r="B15" s="57" t="s">
        <v>8</v>
      </c>
      <c r="C15" s="24"/>
      <c r="D15" s="24">
        <v>150</v>
      </c>
      <c r="E15" s="23">
        <f t="shared" si="0"/>
        <v>1087922.37</v>
      </c>
      <c r="F15" s="25" t="s">
        <v>9</v>
      </c>
    </row>
    <row r="16" spans="1:6" ht="18.75" customHeight="1">
      <c r="A16" s="27" t="s">
        <v>518</v>
      </c>
      <c r="B16" s="58" t="s">
        <v>326</v>
      </c>
      <c r="C16" s="24"/>
      <c r="D16" s="24">
        <v>1657.98</v>
      </c>
      <c r="E16" s="23">
        <f t="shared" si="0"/>
        <v>1086264.3900000001</v>
      </c>
      <c r="F16" s="25" t="s">
        <v>268</v>
      </c>
    </row>
    <row r="17" spans="1:6" ht="18.75" customHeight="1">
      <c r="A17" s="27" t="s">
        <v>520</v>
      </c>
      <c r="B17" s="58" t="s">
        <v>521</v>
      </c>
      <c r="C17" s="24"/>
      <c r="D17" s="24">
        <v>11750</v>
      </c>
      <c r="E17" s="23">
        <f t="shared" si="0"/>
        <v>1074514.3900000001</v>
      </c>
      <c r="F17" s="25" t="s">
        <v>262</v>
      </c>
    </row>
    <row r="18" spans="1:6" ht="18.75" customHeight="1">
      <c r="A18" s="27" t="s">
        <v>520</v>
      </c>
      <c r="B18" s="58" t="s">
        <v>16</v>
      </c>
      <c r="C18" s="24"/>
      <c r="D18" s="24">
        <v>4008.48</v>
      </c>
      <c r="E18" s="23">
        <f t="shared" si="0"/>
        <v>1070505.9100000001</v>
      </c>
      <c r="F18" s="25" t="s">
        <v>509</v>
      </c>
    </row>
    <row r="19" spans="1:6" ht="18.75" customHeight="1">
      <c r="A19" s="27" t="s">
        <v>520</v>
      </c>
      <c r="B19" s="58" t="s">
        <v>397</v>
      </c>
      <c r="C19" s="24"/>
      <c r="D19" s="24">
        <v>1827</v>
      </c>
      <c r="E19" s="23">
        <f t="shared" si="0"/>
        <v>1068678.9100000001</v>
      </c>
      <c r="F19" s="25" t="s">
        <v>127</v>
      </c>
    </row>
    <row r="20" spans="1:6" ht="18.75" customHeight="1">
      <c r="A20" s="27" t="s">
        <v>520</v>
      </c>
      <c r="B20" s="58" t="s">
        <v>8</v>
      </c>
      <c r="C20" s="23"/>
      <c r="D20" s="24">
        <v>150</v>
      </c>
      <c r="E20" s="23">
        <f t="shared" si="0"/>
        <v>1068528.9100000001</v>
      </c>
      <c r="F20" s="25" t="s">
        <v>9</v>
      </c>
    </row>
    <row r="21" spans="1:6" ht="18.75" customHeight="1">
      <c r="A21" s="27" t="s">
        <v>522</v>
      </c>
      <c r="B21" s="58" t="s">
        <v>86</v>
      </c>
      <c r="C21" s="23">
        <v>7054.47</v>
      </c>
      <c r="D21" s="24"/>
      <c r="E21" s="23">
        <f t="shared" si="0"/>
        <v>1075583.3800000001</v>
      </c>
      <c r="F21" s="25" t="s">
        <v>79</v>
      </c>
    </row>
    <row r="22" spans="1:6" ht="18.75" customHeight="1">
      <c r="A22" s="27" t="s">
        <v>523</v>
      </c>
      <c r="B22" s="58" t="s">
        <v>248</v>
      </c>
      <c r="C22" s="23">
        <v>42326.82</v>
      </c>
      <c r="D22" s="24"/>
      <c r="E22" s="23">
        <f t="shared" si="0"/>
        <v>1117910.2000000002</v>
      </c>
      <c r="F22" s="25" t="s">
        <v>79</v>
      </c>
    </row>
    <row r="23" spans="1:6" ht="18.75" customHeight="1">
      <c r="A23" s="27" t="s">
        <v>523</v>
      </c>
      <c r="B23" s="58" t="s">
        <v>455</v>
      </c>
      <c r="C23" s="23">
        <v>11287.15</v>
      </c>
      <c r="D23" s="24"/>
      <c r="E23" s="23">
        <f t="shared" si="0"/>
        <v>1129197.35</v>
      </c>
      <c r="F23" s="25" t="s">
        <v>79</v>
      </c>
    </row>
    <row r="24" spans="1:6" ht="18.75" customHeight="1">
      <c r="A24" s="27" t="s">
        <v>523</v>
      </c>
      <c r="B24" s="58" t="s">
        <v>201</v>
      </c>
      <c r="C24" s="24">
        <v>2688</v>
      </c>
      <c r="D24" s="24"/>
      <c r="E24" s="23">
        <f t="shared" si="0"/>
        <v>1131885.35</v>
      </c>
      <c r="F24" s="25" t="s">
        <v>79</v>
      </c>
    </row>
    <row r="25" spans="1:6" ht="18.75" customHeight="1">
      <c r="A25" s="27" t="s">
        <v>524</v>
      </c>
      <c r="B25" s="58" t="s">
        <v>5</v>
      </c>
      <c r="C25" s="24">
        <v>602696.8</v>
      </c>
      <c r="D25" s="24"/>
      <c r="E25" s="23">
        <f t="shared" si="0"/>
        <v>1734582.1500000001</v>
      </c>
      <c r="F25" s="25" t="s">
        <v>6</v>
      </c>
    </row>
    <row r="26" spans="1:6" ht="18.75" customHeight="1">
      <c r="A26" s="27" t="s">
        <v>525</v>
      </c>
      <c r="B26" s="58" t="s">
        <v>8</v>
      </c>
      <c r="C26" s="24"/>
      <c r="D26" s="24">
        <v>100</v>
      </c>
      <c r="E26" s="23">
        <f t="shared" si="0"/>
        <v>1734482.1500000001</v>
      </c>
      <c r="F26" s="25" t="s">
        <v>9</v>
      </c>
    </row>
    <row r="27" spans="1:6" ht="18.75" customHeight="1">
      <c r="A27" s="27" t="s">
        <v>525</v>
      </c>
      <c r="B27" s="58" t="s">
        <v>151</v>
      </c>
      <c r="C27" s="24"/>
      <c r="D27" s="24">
        <v>10993.73</v>
      </c>
      <c r="E27" s="23">
        <f t="shared" si="0"/>
        <v>1723488.4200000002</v>
      </c>
      <c r="F27" s="25" t="s">
        <v>526</v>
      </c>
    </row>
    <row r="28" spans="1:6" ht="18.75" customHeight="1">
      <c r="A28" s="27" t="s">
        <v>525</v>
      </c>
      <c r="B28" s="57" t="s">
        <v>508</v>
      </c>
      <c r="C28" s="24"/>
      <c r="D28" s="24">
        <v>550.01</v>
      </c>
      <c r="E28" s="23">
        <f t="shared" si="0"/>
        <v>1722938.4100000001</v>
      </c>
      <c r="F28" s="25" t="s">
        <v>268</v>
      </c>
    </row>
    <row r="29" spans="1:6" ht="18.75" customHeight="1">
      <c r="A29" s="27" t="s">
        <v>525</v>
      </c>
      <c r="B29" s="59" t="s">
        <v>139</v>
      </c>
      <c r="C29" s="29">
        <v>35272.35</v>
      </c>
      <c r="D29" s="29"/>
      <c r="E29" s="23">
        <f t="shared" si="0"/>
        <v>1758210.7600000002</v>
      </c>
      <c r="F29" s="25" t="s">
        <v>79</v>
      </c>
    </row>
    <row r="30" spans="1:6" ht="18.75" customHeight="1">
      <c r="A30" s="27" t="s">
        <v>527</v>
      </c>
      <c r="B30" s="57" t="s">
        <v>327</v>
      </c>
      <c r="C30" s="29"/>
      <c r="D30" s="24">
        <v>1320.2</v>
      </c>
      <c r="E30" s="23">
        <f t="shared" si="0"/>
        <v>1756890.5600000003</v>
      </c>
      <c r="F30" s="25" t="s">
        <v>529</v>
      </c>
    </row>
    <row r="31" spans="1:6" ht="18.75" customHeight="1">
      <c r="A31" s="27" t="s">
        <v>527</v>
      </c>
      <c r="B31" s="57" t="s">
        <v>327</v>
      </c>
      <c r="C31" s="29"/>
      <c r="D31" s="24">
        <v>293.38</v>
      </c>
      <c r="E31" s="23">
        <f t="shared" si="0"/>
        <v>1756597.1800000004</v>
      </c>
      <c r="F31" s="25" t="s">
        <v>529</v>
      </c>
    </row>
    <row r="32" spans="1:6" ht="18.75" customHeight="1">
      <c r="A32" s="27" t="s">
        <v>527</v>
      </c>
      <c r="B32" s="60" t="s">
        <v>327</v>
      </c>
      <c r="C32" s="29"/>
      <c r="D32" s="24">
        <v>162.42</v>
      </c>
      <c r="E32" s="23">
        <f t="shared" si="0"/>
        <v>1756434.7600000005</v>
      </c>
      <c r="F32" s="25" t="s">
        <v>529</v>
      </c>
    </row>
    <row r="33" spans="1:6" ht="18.75" customHeight="1">
      <c r="A33" s="27" t="s">
        <v>527</v>
      </c>
      <c r="B33" s="60" t="s">
        <v>8</v>
      </c>
      <c r="C33" s="29"/>
      <c r="D33" s="35">
        <v>150</v>
      </c>
      <c r="E33" s="23">
        <f t="shared" si="0"/>
        <v>1756284.7600000005</v>
      </c>
      <c r="F33" s="25" t="s">
        <v>9</v>
      </c>
    </row>
    <row r="34" spans="1:6" ht="18.75" customHeight="1">
      <c r="A34" s="27" t="s">
        <v>528</v>
      </c>
      <c r="B34" s="60" t="s">
        <v>101</v>
      </c>
      <c r="C34" s="29"/>
      <c r="D34" s="35">
        <v>146887.96</v>
      </c>
      <c r="E34" s="23">
        <f t="shared" si="0"/>
        <v>1609396.8000000005</v>
      </c>
      <c r="F34" s="25" t="s">
        <v>530</v>
      </c>
    </row>
    <row r="35" spans="1:6" ht="18.75" customHeight="1">
      <c r="A35" s="27" t="s">
        <v>528</v>
      </c>
      <c r="B35" s="60" t="s">
        <v>531</v>
      </c>
      <c r="C35" s="29"/>
      <c r="D35" s="35">
        <v>13137.6</v>
      </c>
      <c r="E35" s="23">
        <f t="shared" si="0"/>
        <v>1596259.2000000004</v>
      </c>
      <c r="F35" s="25" t="s">
        <v>532</v>
      </c>
    </row>
    <row r="36" spans="1:6" ht="18.75" customHeight="1">
      <c r="A36" s="27" t="s">
        <v>528</v>
      </c>
      <c r="B36" s="60" t="s">
        <v>508</v>
      </c>
      <c r="C36" s="29"/>
      <c r="D36" s="35">
        <v>895</v>
      </c>
      <c r="E36" s="23">
        <f t="shared" si="0"/>
        <v>1595364.2000000004</v>
      </c>
      <c r="F36" s="25" t="s">
        <v>268</v>
      </c>
    </row>
    <row r="37" spans="1:6" ht="18.75" customHeight="1">
      <c r="A37" s="27" t="s">
        <v>528</v>
      </c>
      <c r="B37" s="60" t="s">
        <v>8</v>
      </c>
      <c r="C37" s="29"/>
      <c r="D37" s="35">
        <v>173.44</v>
      </c>
      <c r="E37" s="23">
        <f t="shared" si="0"/>
        <v>1595190.7600000005</v>
      </c>
      <c r="F37" s="25" t="s">
        <v>9</v>
      </c>
    </row>
    <row r="38" spans="1:6" ht="18.75" customHeight="1">
      <c r="A38" s="27" t="s">
        <v>533</v>
      </c>
      <c r="B38" s="60" t="s">
        <v>534</v>
      </c>
      <c r="C38" s="29"/>
      <c r="D38" s="35">
        <v>24000</v>
      </c>
      <c r="E38" s="23">
        <f t="shared" si="0"/>
        <v>1571190.7600000005</v>
      </c>
      <c r="F38" s="25" t="s">
        <v>261</v>
      </c>
    </row>
    <row r="39" spans="1:6" ht="18.75" customHeight="1">
      <c r="A39" s="27" t="s">
        <v>533</v>
      </c>
      <c r="B39" s="60" t="s">
        <v>8</v>
      </c>
      <c r="C39" s="29"/>
      <c r="D39" s="35">
        <v>50</v>
      </c>
      <c r="E39" s="23">
        <f t="shared" si="0"/>
        <v>1571140.7600000005</v>
      </c>
      <c r="F39" s="25" t="s">
        <v>9</v>
      </c>
    </row>
    <row r="40" spans="1:6" ht="18.75" customHeight="1">
      <c r="A40" s="27" t="s">
        <v>535</v>
      </c>
      <c r="B40" s="60" t="s">
        <v>92</v>
      </c>
      <c r="C40" s="29"/>
      <c r="D40" s="35">
        <v>6120</v>
      </c>
      <c r="E40" s="23">
        <f t="shared" si="0"/>
        <v>1565020.7600000005</v>
      </c>
      <c r="F40" s="25" t="s">
        <v>536</v>
      </c>
    </row>
    <row r="41" spans="1:6" ht="18.75" customHeight="1">
      <c r="A41" s="27" t="s">
        <v>535</v>
      </c>
      <c r="B41" s="60" t="s">
        <v>20</v>
      </c>
      <c r="C41" s="29"/>
      <c r="D41" s="35">
        <v>6049.34</v>
      </c>
      <c r="E41" s="23">
        <f t="shared" si="0"/>
        <v>1558971.4200000004</v>
      </c>
      <c r="F41" s="25" t="s">
        <v>537</v>
      </c>
    </row>
    <row r="42" spans="1:6" ht="18.75" customHeight="1">
      <c r="A42" s="27" t="s">
        <v>535</v>
      </c>
      <c r="B42" s="60" t="s">
        <v>8</v>
      </c>
      <c r="C42" s="29"/>
      <c r="D42" s="35">
        <v>100</v>
      </c>
      <c r="E42" s="23">
        <f t="shared" si="0"/>
        <v>1558871.4200000004</v>
      </c>
      <c r="F42" s="25" t="s">
        <v>9</v>
      </c>
    </row>
    <row r="43" spans="1:6" ht="18.75" customHeight="1">
      <c r="A43" s="27" t="s">
        <v>535</v>
      </c>
      <c r="B43" s="60" t="s">
        <v>5</v>
      </c>
      <c r="C43" s="29">
        <v>385310.6</v>
      </c>
      <c r="D43" s="35"/>
      <c r="E43" s="23">
        <f t="shared" si="0"/>
        <v>1944182.0200000005</v>
      </c>
      <c r="F43" s="25" t="s">
        <v>6</v>
      </c>
    </row>
    <row r="44" spans="1:6" ht="18.75" customHeight="1">
      <c r="A44" s="27" t="s">
        <v>538</v>
      </c>
      <c r="B44" s="60" t="s">
        <v>31</v>
      </c>
      <c r="C44" s="29"/>
      <c r="D44" s="35">
        <v>241920</v>
      </c>
      <c r="E44" s="23">
        <f t="shared" si="0"/>
        <v>1702262.0200000005</v>
      </c>
      <c r="F44" s="25" t="s">
        <v>539</v>
      </c>
    </row>
    <row r="45" spans="1:6" ht="18.75" customHeight="1">
      <c r="A45" s="27" t="s">
        <v>538</v>
      </c>
      <c r="B45" s="60" t="s">
        <v>8</v>
      </c>
      <c r="C45" s="29"/>
      <c r="D45" s="35">
        <v>500</v>
      </c>
      <c r="E45" s="23">
        <f t="shared" si="0"/>
        <v>1701762.0200000005</v>
      </c>
      <c r="F45" s="25" t="s">
        <v>9</v>
      </c>
    </row>
    <row r="46" spans="1:6" ht="18.75" customHeight="1">
      <c r="A46" s="27" t="s">
        <v>538</v>
      </c>
      <c r="B46" s="60" t="s">
        <v>8</v>
      </c>
      <c r="C46" s="29"/>
      <c r="D46" s="35">
        <v>120.96</v>
      </c>
      <c r="E46" s="23">
        <f t="shared" si="0"/>
        <v>1701641.0600000005</v>
      </c>
      <c r="F46" s="25" t="s">
        <v>9</v>
      </c>
    </row>
    <row r="47" spans="1:6" ht="18.75" customHeight="1">
      <c r="A47" s="27" t="s">
        <v>538</v>
      </c>
      <c r="B47" s="60" t="s">
        <v>469</v>
      </c>
      <c r="C47" s="29">
        <v>14109.65</v>
      </c>
      <c r="D47" s="35"/>
      <c r="E47" s="23">
        <f t="shared" si="0"/>
        <v>1715750.7100000004</v>
      </c>
      <c r="F47" s="25" t="s">
        <v>79</v>
      </c>
    </row>
    <row r="48" spans="1:6" ht="18.75" customHeight="1">
      <c r="A48" s="27"/>
      <c r="B48" s="60"/>
      <c r="C48" s="29"/>
      <c r="D48" s="35"/>
      <c r="E48" s="23"/>
      <c r="F48" s="25"/>
    </row>
    <row r="49" spans="1:6" ht="18.75" customHeight="1">
      <c r="A49" s="31"/>
      <c r="B49" s="31"/>
      <c r="C49" s="31"/>
      <c r="D49" s="31"/>
      <c r="E49" s="31"/>
      <c r="F49" s="31"/>
    </row>
    <row r="50" spans="1:6" ht="18.75" customHeight="1">
      <c r="A50" s="27"/>
      <c r="B50" s="32" t="s">
        <v>13</v>
      </c>
      <c r="C50" s="24">
        <f>SUM(C3:C49)</f>
        <v>2536531.69</v>
      </c>
      <c r="D50" s="24">
        <f>SUM(D4:D49)</f>
        <v>820780.9799999997</v>
      </c>
      <c r="E50" s="23">
        <f>C50-D50</f>
        <v>1715750.7100000002</v>
      </c>
      <c r="F50" s="25"/>
    </row>
    <row r="51" spans="1:6" ht="18.75" customHeight="1">
      <c r="A51" s="27"/>
      <c r="B51" s="42" t="s">
        <v>540</v>
      </c>
      <c r="C51" s="24">
        <v>1435551.54</v>
      </c>
      <c r="D51" s="24"/>
      <c r="E51" s="23"/>
      <c r="F51" s="25"/>
    </row>
    <row r="52" spans="1:6" ht="18.75" customHeight="1">
      <c r="A52" s="27"/>
      <c r="B52" s="32" t="s">
        <v>23</v>
      </c>
      <c r="C52" s="24">
        <f>SUM(C4:C47)</f>
        <v>1100980.15</v>
      </c>
      <c r="D52" s="24"/>
      <c r="E52" s="23"/>
      <c r="F52" s="25"/>
    </row>
    <row r="53" spans="1:6" ht="18.75" customHeight="1">
      <c r="A53" s="31"/>
      <c r="B53" s="32" t="s">
        <v>14</v>
      </c>
      <c r="C53" s="24">
        <f>C43+C25</f>
        <v>988007.4</v>
      </c>
      <c r="D53" s="24"/>
      <c r="E53" s="23"/>
      <c r="F53" s="25"/>
    </row>
    <row r="54" spans="1:6" ht="18.75" customHeight="1">
      <c r="A54" s="31"/>
      <c r="B54" s="33" t="s">
        <v>30</v>
      </c>
      <c r="C54" s="36">
        <f>C4+C21+C22+C23+C24+C29+C47</f>
        <v>112972.75</v>
      </c>
      <c r="D54" s="31"/>
      <c r="E54" s="31"/>
      <c r="F54" s="31"/>
    </row>
    <row r="55" spans="1:6" ht="18.75" customHeight="1">
      <c r="A55" s="31"/>
      <c r="B55" s="31"/>
      <c r="C55" s="31"/>
      <c r="D55" s="31"/>
      <c r="E55" s="31"/>
      <c r="F55" s="31"/>
    </row>
    <row r="58" spans="1:6" ht="17.25">
      <c r="A58" s="77" t="s">
        <v>111</v>
      </c>
      <c r="B58" s="78"/>
      <c r="C58" s="78"/>
      <c r="D58" s="78"/>
      <c r="E58" s="78"/>
      <c r="F58" s="79"/>
    </row>
    <row r="59" spans="1:6" ht="15" customHeight="1">
      <c r="A59" s="48"/>
      <c r="B59" s="53" t="s">
        <v>112</v>
      </c>
      <c r="C59" s="47" t="s">
        <v>113</v>
      </c>
      <c r="D59" s="67" t="s">
        <v>114</v>
      </c>
      <c r="E59" s="46" t="s">
        <v>115</v>
      </c>
      <c r="F59" s="51"/>
    </row>
    <row r="60" spans="1:6" ht="13.5">
      <c r="A60" s="49"/>
      <c r="B60" s="63" t="s">
        <v>542</v>
      </c>
      <c r="C60" s="24">
        <v>1435551.54</v>
      </c>
      <c r="D60" s="24"/>
      <c r="E60" s="50"/>
      <c r="F60" s="52"/>
    </row>
    <row r="61" spans="1:6" ht="13.5">
      <c r="A61" s="49"/>
      <c r="B61" s="64" t="s">
        <v>295</v>
      </c>
      <c r="C61" s="24">
        <f>C43+C25</f>
        <v>988007.4</v>
      </c>
      <c r="D61" s="24"/>
      <c r="E61" s="50"/>
      <c r="F61" s="52"/>
    </row>
    <row r="62" spans="2:6" ht="13.5">
      <c r="B62" s="58" t="s">
        <v>118</v>
      </c>
      <c r="C62" s="43">
        <f>C21+C22+C23+C24+C29+C47</f>
        <v>112738.44</v>
      </c>
      <c r="D62" s="24"/>
      <c r="E62" s="23"/>
      <c r="F62" s="11"/>
    </row>
    <row r="63" spans="2:5" ht="12.75">
      <c r="B63" s="64" t="s">
        <v>119</v>
      </c>
      <c r="C63" s="54">
        <v>234.31</v>
      </c>
      <c r="D63" s="54"/>
      <c r="E63" s="54"/>
    </row>
    <row r="64" spans="2:5" ht="12.75">
      <c r="B64" s="64" t="s">
        <v>478</v>
      </c>
      <c r="C64" s="54">
        <f>SUM(C61:C63)</f>
        <v>1100980.1500000001</v>
      </c>
      <c r="D64" s="54"/>
      <c r="E64" s="54"/>
    </row>
    <row r="65" spans="2:5" ht="12.75">
      <c r="B65" s="64" t="s">
        <v>121</v>
      </c>
      <c r="C65" s="54"/>
      <c r="D65" s="54">
        <f>D5+D6+D7+D8+D10+D11+D12</f>
        <v>236959</v>
      </c>
      <c r="E65" s="54"/>
    </row>
    <row r="66" spans="2:5" ht="12.75">
      <c r="B66" s="64" t="s">
        <v>122</v>
      </c>
      <c r="C66" s="54"/>
      <c r="D66" s="54">
        <f>D13</f>
        <v>100000</v>
      </c>
      <c r="E66" s="54"/>
    </row>
    <row r="67" spans="2:5" ht="12.75">
      <c r="B67" s="64" t="s">
        <v>123</v>
      </c>
      <c r="C67" s="54"/>
      <c r="D67" s="54">
        <f>D44</f>
        <v>241920</v>
      </c>
      <c r="E67" s="54"/>
    </row>
    <row r="68" spans="2:5" ht="13.5">
      <c r="B68" s="64" t="s">
        <v>296</v>
      </c>
      <c r="C68" s="24"/>
      <c r="D68" s="54">
        <f>D16+D27+D28+D35+D36+D40</f>
        <v>33354.32</v>
      </c>
      <c r="E68" s="54"/>
    </row>
    <row r="69" spans="2:5" ht="12.75">
      <c r="B69" s="64" t="s">
        <v>125</v>
      </c>
      <c r="C69" s="54"/>
      <c r="D69" s="54">
        <f>D34</f>
        <v>146887.96</v>
      </c>
      <c r="E69" s="54"/>
    </row>
    <row r="70" spans="2:5" ht="12.75">
      <c r="B70" s="66" t="s">
        <v>126</v>
      </c>
      <c r="C70" s="31"/>
      <c r="D70" s="54">
        <f>D30+D31+D32</f>
        <v>1776</v>
      </c>
      <c r="E70" s="31"/>
    </row>
    <row r="71" spans="2:5" ht="12.75">
      <c r="B71" s="66" t="s">
        <v>127</v>
      </c>
      <c r="C71" s="31"/>
      <c r="D71" s="54">
        <f>D19</f>
        <v>1827</v>
      </c>
      <c r="E71" s="31"/>
    </row>
    <row r="72" spans="2:5" ht="12.75">
      <c r="B72" s="66" t="s">
        <v>128</v>
      </c>
      <c r="C72" s="31"/>
      <c r="D72" s="54">
        <f>D17</f>
        <v>11750</v>
      </c>
      <c r="E72" s="31"/>
    </row>
    <row r="73" spans="2:5" ht="12.75">
      <c r="B73" s="66" t="s">
        <v>221</v>
      </c>
      <c r="C73" s="31"/>
      <c r="D73" s="54">
        <f>D14+D41</f>
        <v>16453.82</v>
      </c>
      <c r="E73" s="31"/>
    </row>
    <row r="74" spans="2:5" ht="12.75">
      <c r="B74" s="66" t="s">
        <v>130</v>
      </c>
      <c r="C74" s="31"/>
      <c r="D74" s="54">
        <v>0</v>
      </c>
      <c r="E74" s="31"/>
    </row>
    <row r="75" spans="2:5" ht="12.75">
      <c r="B75" s="66" t="s">
        <v>131</v>
      </c>
      <c r="C75" s="31"/>
      <c r="D75" s="54">
        <f>D9+D18+D20+D26+D33+D37+D38+D39+D42+D45+D46+D15</f>
        <v>29852.879999999997</v>
      </c>
      <c r="E75" s="54"/>
    </row>
    <row r="76" spans="1:6" ht="12.75">
      <c r="A76" s="69"/>
      <c r="B76" s="68" t="s">
        <v>13</v>
      </c>
      <c r="C76" s="70">
        <f>C64+C60</f>
        <v>2536531.6900000004</v>
      </c>
      <c r="D76" s="70">
        <f>SUM(D65:D75)</f>
        <v>820780.9799999999</v>
      </c>
      <c r="E76" s="70">
        <f>C76-D76</f>
        <v>1715750.7100000004</v>
      </c>
      <c r="F76" s="69"/>
    </row>
    <row r="77" spans="2:4" ht="12.75">
      <c r="B77" s="65"/>
      <c r="D77" s="43"/>
    </row>
    <row r="78" spans="2:4" ht="12.75">
      <c r="B78" s="65"/>
      <c r="D78" s="43"/>
    </row>
    <row r="79" spans="2:4" ht="12.75">
      <c r="B79" s="65"/>
      <c r="D79" s="43"/>
    </row>
    <row r="80" spans="2:5" ht="13.5">
      <c r="B80" s="58" t="s">
        <v>24</v>
      </c>
      <c r="C80" s="36"/>
      <c r="D80" s="43"/>
      <c r="E80" s="43"/>
    </row>
    <row r="81" spans="2:5" ht="13.5">
      <c r="B81" s="58" t="s">
        <v>25</v>
      </c>
      <c r="C81" s="36"/>
      <c r="D81" s="43"/>
      <c r="E81" s="43"/>
    </row>
    <row r="82" spans="2:5" ht="13.5">
      <c r="B82" s="58" t="s">
        <v>26</v>
      </c>
      <c r="C82" s="36"/>
      <c r="D82" s="43"/>
      <c r="E82" s="43"/>
    </row>
    <row r="83" spans="2:5" ht="13.5">
      <c r="B83" s="58" t="s">
        <v>27</v>
      </c>
      <c r="C83" s="36"/>
      <c r="D83" s="43"/>
      <c r="E83" s="43"/>
    </row>
    <row r="84" spans="2:5" ht="13.5">
      <c r="B84" s="57" t="s">
        <v>28</v>
      </c>
      <c r="C84" s="36"/>
      <c r="D84" s="43"/>
      <c r="E84" s="43"/>
    </row>
  </sheetData>
  <sheetProtection/>
  <mergeCells count="3">
    <mergeCell ref="A1:F1"/>
    <mergeCell ref="A3:B3"/>
    <mergeCell ref="A58:F5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4">
      <selection activeCell="F66" sqref="F66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3.140625" style="1" customWidth="1"/>
    <col min="4" max="4" width="13.421875" style="1" customWidth="1"/>
    <col min="5" max="5" width="12.8515625" style="1" customWidth="1"/>
    <col min="6" max="6" width="35.57421875" style="1" customWidth="1"/>
    <col min="7" max="16384" width="9.140625" style="1" customWidth="1"/>
  </cols>
  <sheetData>
    <row r="1" spans="1:12" s="7" customFormat="1" ht="21" customHeight="1">
      <c r="A1" s="73" t="s">
        <v>58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1715750.71</v>
      </c>
      <c r="D3" s="21"/>
      <c r="E3" s="22">
        <v>1715750.71</v>
      </c>
      <c r="F3" s="20" t="s">
        <v>59</v>
      </c>
      <c r="G3" s="17"/>
      <c r="H3" s="18"/>
      <c r="I3" s="18"/>
      <c r="J3" s="19"/>
      <c r="K3" s="19"/>
      <c r="L3" s="19"/>
    </row>
    <row r="4" spans="1:6" ht="18.75" customHeight="1">
      <c r="A4" s="27" t="s">
        <v>543</v>
      </c>
      <c r="B4" s="56" t="s">
        <v>8</v>
      </c>
      <c r="C4" s="23">
        <v>313.59</v>
      </c>
      <c r="D4" s="21"/>
      <c r="E4" s="23">
        <f>E3+C4-D4</f>
        <v>1716064.3</v>
      </c>
      <c r="F4" s="20" t="s">
        <v>10</v>
      </c>
    </row>
    <row r="5" spans="1:6" ht="18.75" customHeight="1">
      <c r="A5" s="27" t="s">
        <v>543</v>
      </c>
      <c r="B5" s="57" t="s">
        <v>15</v>
      </c>
      <c r="C5" s="24"/>
      <c r="D5" s="24">
        <v>75344</v>
      </c>
      <c r="E5" s="23">
        <f aca="true" t="shared" si="0" ref="E5:E66">E4+C5-D5</f>
        <v>1640720.3</v>
      </c>
      <c r="F5" s="25" t="s">
        <v>11</v>
      </c>
    </row>
    <row r="6" spans="1:6" ht="18.75" customHeight="1">
      <c r="A6" s="27" t="s">
        <v>543</v>
      </c>
      <c r="B6" s="58" t="s">
        <v>16</v>
      </c>
      <c r="C6" s="24"/>
      <c r="D6" s="24">
        <v>45000</v>
      </c>
      <c r="E6" s="23">
        <f t="shared" si="0"/>
        <v>1595720.3</v>
      </c>
      <c r="F6" s="25" t="s">
        <v>17</v>
      </c>
    </row>
    <row r="7" spans="1:6" ht="18.75" customHeight="1">
      <c r="A7" s="27" t="s">
        <v>543</v>
      </c>
      <c r="B7" s="57" t="s">
        <v>36</v>
      </c>
      <c r="C7" s="24"/>
      <c r="D7" s="24">
        <v>30000</v>
      </c>
      <c r="E7" s="23">
        <f t="shared" si="0"/>
        <v>1565720.3</v>
      </c>
      <c r="F7" s="25" t="s">
        <v>37</v>
      </c>
    </row>
    <row r="8" spans="1:6" ht="18.75" customHeight="1">
      <c r="A8" s="27" t="s">
        <v>543</v>
      </c>
      <c r="B8" s="57" t="s">
        <v>65</v>
      </c>
      <c r="C8" s="24"/>
      <c r="D8" s="24">
        <v>50000</v>
      </c>
      <c r="E8" s="23">
        <f t="shared" si="0"/>
        <v>1515720.3</v>
      </c>
      <c r="F8" s="25" t="s">
        <v>301</v>
      </c>
    </row>
    <row r="9" spans="1:6" ht="18.75" customHeight="1">
      <c r="A9" s="27" t="s">
        <v>543</v>
      </c>
      <c r="B9" s="57" t="s">
        <v>8</v>
      </c>
      <c r="C9" s="24"/>
      <c r="D9" s="24">
        <v>550</v>
      </c>
      <c r="E9" s="23">
        <f t="shared" si="0"/>
        <v>1515170.3</v>
      </c>
      <c r="F9" s="25" t="s">
        <v>9</v>
      </c>
    </row>
    <row r="10" spans="1:6" ht="18.75" customHeight="1">
      <c r="A10" s="27" t="s">
        <v>543</v>
      </c>
      <c r="B10" s="57" t="s">
        <v>16</v>
      </c>
      <c r="C10" s="24"/>
      <c r="D10" s="24">
        <v>1980</v>
      </c>
      <c r="E10" s="23">
        <f t="shared" si="0"/>
        <v>1513190.3</v>
      </c>
      <c r="F10" s="25" t="s">
        <v>18</v>
      </c>
    </row>
    <row r="11" spans="1:6" ht="18.75" customHeight="1">
      <c r="A11" s="27" t="s">
        <v>543</v>
      </c>
      <c r="B11" s="57" t="s">
        <v>298</v>
      </c>
      <c r="C11" s="24"/>
      <c r="D11" s="24">
        <v>2635</v>
      </c>
      <c r="E11" s="23">
        <f t="shared" si="0"/>
        <v>1510555.3</v>
      </c>
      <c r="F11" s="25" t="s">
        <v>18</v>
      </c>
    </row>
    <row r="12" spans="1:6" ht="18.75" customHeight="1">
      <c r="A12" s="27" t="s">
        <v>543</v>
      </c>
      <c r="B12" s="57" t="s">
        <v>298</v>
      </c>
      <c r="C12" s="24"/>
      <c r="D12" s="24">
        <v>32000</v>
      </c>
      <c r="E12" s="23">
        <f t="shared" si="0"/>
        <v>1478555.3</v>
      </c>
      <c r="F12" s="25" t="s">
        <v>17</v>
      </c>
    </row>
    <row r="13" spans="1:6" ht="18.75" customHeight="1">
      <c r="A13" s="27" t="s">
        <v>543</v>
      </c>
      <c r="B13" s="57" t="s">
        <v>69</v>
      </c>
      <c r="C13" s="24"/>
      <c r="D13" s="24">
        <v>100000</v>
      </c>
      <c r="E13" s="23">
        <f t="shared" si="0"/>
        <v>1378555.3</v>
      </c>
      <c r="F13" s="25" t="s">
        <v>72</v>
      </c>
    </row>
    <row r="14" spans="1:6" ht="18.75" customHeight="1">
      <c r="A14" s="27" t="s">
        <v>543</v>
      </c>
      <c r="B14" s="57" t="s">
        <v>20</v>
      </c>
      <c r="C14" s="24"/>
      <c r="D14" s="24">
        <v>10719.83</v>
      </c>
      <c r="E14" s="23">
        <f t="shared" si="0"/>
        <v>1367835.47</v>
      </c>
      <c r="F14" s="25" t="s">
        <v>544</v>
      </c>
    </row>
    <row r="15" spans="1:6" ht="18.75" customHeight="1">
      <c r="A15" s="27" t="s">
        <v>543</v>
      </c>
      <c r="B15" s="58" t="s">
        <v>326</v>
      </c>
      <c r="C15" s="24"/>
      <c r="D15" s="24">
        <v>8486.63</v>
      </c>
      <c r="E15" s="23">
        <f t="shared" si="0"/>
        <v>1359348.84</v>
      </c>
      <c r="F15" s="25" t="s">
        <v>268</v>
      </c>
    </row>
    <row r="16" spans="1:6" ht="18.75" customHeight="1">
      <c r="A16" s="27" t="s">
        <v>543</v>
      </c>
      <c r="B16" s="58" t="s">
        <v>534</v>
      </c>
      <c r="C16" s="24"/>
      <c r="D16" s="24">
        <v>2000</v>
      </c>
      <c r="E16" s="23">
        <f t="shared" si="0"/>
        <v>1357348.84</v>
      </c>
      <c r="F16" s="25" t="s">
        <v>261</v>
      </c>
    </row>
    <row r="17" spans="1:6" ht="18.75" customHeight="1">
      <c r="A17" s="27" t="s">
        <v>545</v>
      </c>
      <c r="B17" s="58" t="s">
        <v>151</v>
      </c>
      <c r="C17" s="24"/>
      <c r="D17" s="24">
        <v>28925.21</v>
      </c>
      <c r="E17" s="23">
        <f t="shared" si="0"/>
        <v>1328423.6300000001</v>
      </c>
      <c r="F17" s="25" t="s">
        <v>526</v>
      </c>
    </row>
    <row r="18" spans="1:6" ht="18.75" customHeight="1">
      <c r="A18" s="27" t="s">
        <v>545</v>
      </c>
      <c r="B18" s="58" t="s">
        <v>546</v>
      </c>
      <c r="C18" s="24"/>
      <c r="D18" s="24">
        <v>22080</v>
      </c>
      <c r="E18" s="23">
        <f t="shared" si="0"/>
        <v>1306343.6300000001</v>
      </c>
      <c r="F18" s="25" t="s">
        <v>505</v>
      </c>
    </row>
    <row r="19" spans="1:6" ht="18.75" customHeight="1">
      <c r="A19" s="27" t="s">
        <v>545</v>
      </c>
      <c r="B19" s="58" t="s">
        <v>102</v>
      </c>
      <c r="C19" s="23"/>
      <c r="D19" s="24">
        <v>15000</v>
      </c>
      <c r="E19" s="23">
        <f t="shared" si="0"/>
        <v>1291343.6300000001</v>
      </c>
      <c r="F19" s="25" t="s">
        <v>21</v>
      </c>
    </row>
    <row r="20" spans="1:6" ht="18.75" customHeight="1">
      <c r="A20" s="27" t="s">
        <v>545</v>
      </c>
      <c r="B20" s="58" t="s">
        <v>8</v>
      </c>
      <c r="C20" s="23"/>
      <c r="D20" s="24">
        <v>150</v>
      </c>
      <c r="E20" s="23">
        <f t="shared" si="0"/>
        <v>1291193.6300000001</v>
      </c>
      <c r="F20" s="25" t="s">
        <v>9</v>
      </c>
    </row>
    <row r="21" spans="1:6" ht="18.75" customHeight="1">
      <c r="A21" s="27" t="s">
        <v>547</v>
      </c>
      <c r="B21" s="58" t="s">
        <v>548</v>
      </c>
      <c r="C21" s="23"/>
      <c r="D21" s="24">
        <v>6216</v>
      </c>
      <c r="E21" s="23">
        <f t="shared" si="0"/>
        <v>1284977.6300000001</v>
      </c>
      <c r="F21" s="25" t="s">
        <v>549</v>
      </c>
    </row>
    <row r="22" spans="1:6" ht="18.75" customHeight="1">
      <c r="A22" s="27" t="s">
        <v>547</v>
      </c>
      <c r="B22" s="58" t="s">
        <v>8</v>
      </c>
      <c r="C22" s="23"/>
      <c r="D22" s="24">
        <v>50</v>
      </c>
      <c r="E22" s="23">
        <f t="shared" si="0"/>
        <v>1284927.6300000001</v>
      </c>
      <c r="F22" s="25" t="s">
        <v>9</v>
      </c>
    </row>
    <row r="23" spans="1:6" ht="18.75" customHeight="1">
      <c r="A23" s="27" t="s">
        <v>550</v>
      </c>
      <c r="B23" s="58" t="s">
        <v>551</v>
      </c>
      <c r="C23" s="24"/>
      <c r="D23" s="24">
        <v>11750</v>
      </c>
      <c r="E23" s="23">
        <f t="shared" si="0"/>
        <v>1273177.6300000001</v>
      </c>
      <c r="F23" s="25" t="s">
        <v>376</v>
      </c>
    </row>
    <row r="24" spans="1:6" ht="18.75" customHeight="1">
      <c r="A24" s="27" t="s">
        <v>550</v>
      </c>
      <c r="B24" s="58" t="s">
        <v>8</v>
      </c>
      <c r="C24" s="24"/>
      <c r="D24" s="24">
        <v>50</v>
      </c>
      <c r="E24" s="23">
        <f t="shared" si="0"/>
        <v>1273127.6300000001</v>
      </c>
      <c r="F24" s="25" t="s">
        <v>9</v>
      </c>
    </row>
    <row r="25" spans="1:6" ht="18.75" customHeight="1">
      <c r="A25" s="27" t="s">
        <v>552</v>
      </c>
      <c r="B25" s="58" t="s">
        <v>553</v>
      </c>
      <c r="C25" s="24"/>
      <c r="D25" s="24">
        <v>300000</v>
      </c>
      <c r="E25" s="23">
        <f t="shared" si="0"/>
        <v>973127.6300000001</v>
      </c>
      <c r="F25" s="25" t="s">
        <v>554</v>
      </c>
    </row>
    <row r="26" spans="1:6" ht="18.75" customHeight="1">
      <c r="A26" s="27" t="s">
        <v>552</v>
      </c>
      <c r="B26" s="58" t="s">
        <v>151</v>
      </c>
      <c r="C26" s="24"/>
      <c r="D26" s="24">
        <v>202743</v>
      </c>
      <c r="E26" s="23">
        <f t="shared" si="0"/>
        <v>770384.6300000001</v>
      </c>
      <c r="F26" s="25" t="s">
        <v>555</v>
      </c>
    </row>
    <row r="27" spans="1:6" ht="18.75" customHeight="1">
      <c r="A27" s="27" t="s">
        <v>552</v>
      </c>
      <c r="B27" s="57" t="s">
        <v>69</v>
      </c>
      <c r="C27" s="24"/>
      <c r="D27" s="24">
        <v>120072.51</v>
      </c>
      <c r="E27" s="23">
        <f t="shared" si="0"/>
        <v>650312.1200000001</v>
      </c>
      <c r="F27" s="25" t="s">
        <v>72</v>
      </c>
    </row>
    <row r="28" spans="1:6" ht="18.75" customHeight="1">
      <c r="A28" s="27" t="s">
        <v>552</v>
      </c>
      <c r="B28" s="59" t="s">
        <v>20</v>
      </c>
      <c r="C28" s="29"/>
      <c r="D28" s="29">
        <v>6762.77</v>
      </c>
      <c r="E28" s="23">
        <f t="shared" si="0"/>
        <v>643549.3500000001</v>
      </c>
      <c r="F28" s="25" t="s">
        <v>556</v>
      </c>
    </row>
    <row r="29" spans="1:6" ht="18.75" customHeight="1">
      <c r="A29" s="27" t="s">
        <v>552</v>
      </c>
      <c r="B29" s="57" t="s">
        <v>20</v>
      </c>
      <c r="C29" s="29"/>
      <c r="D29" s="24">
        <v>6578.03</v>
      </c>
      <c r="E29" s="23">
        <f t="shared" si="0"/>
        <v>636971.3200000001</v>
      </c>
      <c r="F29" s="25" t="s">
        <v>557</v>
      </c>
    </row>
    <row r="30" spans="1:6" ht="18.75" customHeight="1">
      <c r="A30" s="27" t="s">
        <v>552</v>
      </c>
      <c r="B30" s="57" t="s">
        <v>8</v>
      </c>
      <c r="C30" s="29"/>
      <c r="D30" s="24">
        <v>486.41</v>
      </c>
      <c r="E30" s="23">
        <f t="shared" si="0"/>
        <v>636484.91</v>
      </c>
      <c r="F30" s="25" t="s">
        <v>9</v>
      </c>
    </row>
    <row r="31" spans="1:6" ht="18.75" customHeight="1">
      <c r="A31" s="27" t="s">
        <v>552</v>
      </c>
      <c r="B31" s="60" t="s">
        <v>5</v>
      </c>
      <c r="C31" s="29">
        <v>822820.8</v>
      </c>
      <c r="D31" s="24"/>
      <c r="E31" s="23">
        <f t="shared" si="0"/>
        <v>1459305.71</v>
      </c>
      <c r="F31" s="25" t="s">
        <v>6</v>
      </c>
    </row>
    <row r="32" spans="1:6" ht="18.75" customHeight="1">
      <c r="A32" s="27" t="s">
        <v>552</v>
      </c>
      <c r="B32" s="60" t="s">
        <v>86</v>
      </c>
      <c r="C32" s="29">
        <v>7055.12</v>
      </c>
      <c r="D32" s="35"/>
      <c r="E32" s="23">
        <f t="shared" si="0"/>
        <v>1466360.83</v>
      </c>
      <c r="F32" s="25" t="s">
        <v>249</v>
      </c>
    </row>
    <row r="33" spans="1:6" ht="18.75" customHeight="1">
      <c r="A33" s="27" t="s">
        <v>558</v>
      </c>
      <c r="B33" s="60" t="s">
        <v>201</v>
      </c>
      <c r="C33" s="29">
        <v>2688</v>
      </c>
      <c r="D33" s="35"/>
      <c r="E33" s="23">
        <f t="shared" si="0"/>
        <v>1469048.83</v>
      </c>
      <c r="F33" s="25" t="s">
        <v>559</v>
      </c>
    </row>
    <row r="34" spans="1:6" ht="18.75" customHeight="1">
      <c r="A34" s="27" t="s">
        <v>560</v>
      </c>
      <c r="B34" s="60" t="s">
        <v>101</v>
      </c>
      <c r="C34" s="29"/>
      <c r="D34" s="35">
        <v>158300.77</v>
      </c>
      <c r="E34" s="23">
        <f t="shared" si="0"/>
        <v>1310748.06</v>
      </c>
      <c r="F34" s="25" t="s">
        <v>562</v>
      </c>
    </row>
    <row r="35" spans="1:6" ht="18.75" customHeight="1">
      <c r="A35" s="27" t="s">
        <v>560</v>
      </c>
      <c r="B35" s="60" t="s">
        <v>20</v>
      </c>
      <c r="C35" s="29"/>
      <c r="D35" s="35">
        <v>5759.38</v>
      </c>
      <c r="E35" s="23">
        <f t="shared" si="0"/>
        <v>1304988.6800000002</v>
      </c>
      <c r="F35" s="25" t="s">
        <v>563</v>
      </c>
    </row>
    <row r="36" spans="1:6" ht="18.75" customHeight="1">
      <c r="A36" s="27" t="s">
        <v>560</v>
      </c>
      <c r="B36" s="60" t="s">
        <v>20</v>
      </c>
      <c r="C36" s="29"/>
      <c r="D36" s="35">
        <v>2880</v>
      </c>
      <c r="E36" s="23">
        <f t="shared" si="0"/>
        <v>1302108.6800000002</v>
      </c>
      <c r="F36" s="25" t="s">
        <v>77</v>
      </c>
    </row>
    <row r="37" spans="1:6" ht="18.75" customHeight="1">
      <c r="A37" s="27" t="s">
        <v>560</v>
      </c>
      <c r="B37" s="60" t="s">
        <v>22</v>
      </c>
      <c r="C37" s="29"/>
      <c r="D37" s="35">
        <v>2029</v>
      </c>
      <c r="E37" s="23">
        <f t="shared" si="0"/>
        <v>1300079.6800000002</v>
      </c>
      <c r="F37" s="25" t="s">
        <v>21</v>
      </c>
    </row>
    <row r="38" spans="1:6" ht="18.75" customHeight="1">
      <c r="A38" s="27" t="s">
        <v>560</v>
      </c>
      <c r="B38" s="60" t="s">
        <v>83</v>
      </c>
      <c r="C38" s="29"/>
      <c r="D38" s="35">
        <v>1466.95</v>
      </c>
      <c r="E38" s="23">
        <f t="shared" si="0"/>
        <v>1298612.7300000002</v>
      </c>
      <c r="F38" s="25" t="s">
        <v>564</v>
      </c>
    </row>
    <row r="39" spans="1:6" ht="18.75" customHeight="1">
      <c r="A39" s="27" t="s">
        <v>560</v>
      </c>
      <c r="B39" s="60" t="s">
        <v>561</v>
      </c>
      <c r="C39" s="29"/>
      <c r="D39" s="35">
        <v>1000</v>
      </c>
      <c r="E39" s="23">
        <f t="shared" si="0"/>
        <v>1297612.7300000002</v>
      </c>
      <c r="F39" s="25" t="s">
        <v>565</v>
      </c>
    </row>
    <row r="40" spans="1:6" ht="18.75" customHeight="1">
      <c r="A40" s="27" t="s">
        <v>560</v>
      </c>
      <c r="B40" s="60" t="s">
        <v>83</v>
      </c>
      <c r="C40" s="29"/>
      <c r="D40" s="35">
        <v>293.39</v>
      </c>
      <c r="E40" s="23">
        <f t="shared" si="0"/>
        <v>1297319.3400000003</v>
      </c>
      <c r="F40" s="25" t="s">
        <v>564</v>
      </c>
    </row>
    <row r="41" spans="1:6" ht="18.75" customHeight="1">
      <c r="A41" s="27" t="s">
        <v>560</v>
      </c>
      <c r="B41" s="60" t="s">
        <v>8</v>
      </c>
      <c r="C41" s="29"/>
      <c r="D41" s="35">
        <v>429.15</v>
      </c>
      <c r="E41" s="23">
        <f t="shared" si="0"/>
        <v>1296890.1900000004</v>
      </c>
      <c r="F41" s="25" t="s">
        <v>9</v>
      </c>
    </row>
    <row r="42" spans="1:6" ht="18.75" customHeight="1">
      <c r="A42" s="27" t="s">
        <v>560</v>
      </c>
      <c r="B42" s="60" t="s">
        <v>83</v>
      </c>
      <c r="C42" s="29"/>
      <c r="D42" s="35">
        <v>146.7</v>
      </c>
      <c r="E42" s="23">
        <f t="shared" si="0"/>
        <v>1296743.4900000005</v>
      </c>
      <c r="F42" s="25" t="s">
        <v>564</v>
      </c>
    </row>
    <row r="43" spans="1:6" ht="18.75" customHeight="1">
      <c r="A43" s="27" t="s">
        <v>560</v>
      </c>
      <c r="B43" s="60" t="s">
        <v>32</v>
      </c>
      <c r="C43" s="29">
        <v>7055.18</v>
      </c>
      <c r="D43" s="35"/>
      <c r="E43" s="23">
        <f t="shared" si="0"/>
        <v>1303798.6700000004</v>
      </c>
      <c r="F43" s="25" t="s">
        <v>249</v>
      </c>
    </row>
    <row r="44" spans="1:6" ht="18.75" customHeight="1">
      <c r="A44" s="27" t="s">
        <v>560</v>
      </c>
      <c r="B44" s="60" t="s">
        <v>32</v>
      </c>
      <c r="C44" s="29">
        <v>7055.12</v>
      </c>
      <c r="D44" s="35"/>
      <c r="E44" s="23">
        <f t="shared" si="0"/>
        <v>1310853.7900000005</v>
      </c>
      <c r="F44" s="25" t="s">
        <v>249</v>
      </c>
    </row>
    <row r="45" spans="1:6" ht="18.75" customHeight="1">
      <c r="A45" s="27" t="s">
        <v>560</v>
      </c>
      <c r="B45" s="60" t="s">
        <v>32</v>
      </c>
      <c r="C45" s="29">
        <v>7054.47</v>
      </c>
      <c r="D45" s="35"/>
      <c r="E45" s="23">
        <f t="shared" si="0"/>
        <v>1317908.2600000005</v>
      </c>
      <c r="F45" s="25" t="s">
        <v>249</v>
      </c>
    </row>
    <row r="46" spans="1:6" ht="18.75" customHeight="1">
      <c r="A46" s="27" t="s">
        <v>566</v>
      </c>
      <c r="B46" s="60" t="s">
        <v>16</v>
      </c>
      <c r="C46" s="29"/>
      <c r="D46" s="35">
        <v>2842</v>
      </c>
      <c r="E46" s="23">
        <f t="shared" si="0"/>
        <v>1315066.2600000005</v>
      </c>
      <c r="F46" s="25" t="s">
        <v>567</v>
      </c>
    </row>
    <row r="47" spans="1:6" ht="18.75" customHeight="1">
      <c r="A47" s="27" t="s">
        <v>566</v>
      </c>
      <c r="B47" s="60" t="s">
        <v>8</v>
      </c>
      <c r="C47" s="29"/>
      <c r="D47" s="35">
        <v>50</v>
      </c>
      <c r="E47" s="23">
        <f t="shared" si="0"/>
        <v>1315016.2600000005</v>
      </c>
      <c r="F47" s="25" t="s">
        <v>9</v>
      </c>
    </row>
    <row r="48" spans="1:6" ht="18.75" customHeight="1">
      <c r="A48" s="27" t="s">
        <v>566</v>
      </c>
      <c r="B48" s="60" t="s">
        <v>455</v>
      </c>
      <c r="C48" s="29">
        <v>11288.2</v>
      </c>
      <c r="D48" s="35"/>
      <c r="E48" s="23">
        <f t="shared" si="0"/>
        <v>1326304.4600000004</v>
      </c>
      <c r="F48" s="25" t="s">
        <v>79</v>
      </c>
    </row>
    <row r="49" spans="1:6" ht="18.75" customHeight="1">
      <c r="A49" s="27" t="s">
        <v>568</v>
      </c>
      <c r="B49" s="60" t="s">
        <v>248</v>
      </c>
      <c r="C49" s="29">
        <v>42330.74</v>
      </c>
      <c r="D49" s="35"/>
      <c r="E49" s="23">
        <f t="shared" si="0"/>
        <v>1368635.2000000004</v>
      </c>
      <c r="F49" s="25" t="s">
        <v>79</v>
      </c>
    </row>
    <row r="50" spans="1:6" ht="18.75" customHeight="1">
      <c r="A50" s="27" t="s">
        <v>569</v>
      </c>
      <c r="B50" s="60" t="s">
        <v>139</v>
      </c>
      <c r="C50" s="29">
        <v>35275.62</v>
      </c>
      <c r="D50" s="35"/>
      <c r="E50" s="23">
        <f t="shared" si="0"/>
        <v>1403910.8200000005</v>
      </c>
      <c r="F50" s="25" t="s">
        <v>79</v>
      </c>
    </row>
    <row r="51" spans="1:6" ht="18.75" customHeight="1">
      <c r="A51" s="27" t="s">
        <v>570</v>
      </c>
      <c r="B51" s="60" t="s">
        <v>571</v>
      </c>
      <c r="C51" s="29"/>
      <c r="D51" s="35">
        <v>6081</v>
      </c>
      <c r="E51" s="23">
        <f t="shared" si="0"/>
        <v>1397829.8200000005</v>
      </c>
      <c r="F51" s="25" t="s">
        <v>572</v>
      </c>
    </row>
    <row r="52" spans="1:6" ht="18.75" customHeight="1">
      <c r="A52" s="27" t="s">
        <v>570</v>
      </c>
      <c r="B52" s="60" t="s">
        <v>8</v>
      </c>
      <c r="C52" s="29"/>
      <c r="D52" s="35">
        <v>50</v>
      </c>
      <c r="E52" s="23">
        <f t="shared" si="0"/>
        <v>1397779.8200000005</v>
      </c>
      <c r="F52" s="25" t="s">
        <v>9</v>
      </c>
    </row>
    <row r="53" spans="1:6" ht="18.75" customHeight="1">
      <c r="A53" s="27" t="s">
        <v>573</v>
      </c>
      <c r="B53" s="60" t="s">
        <v>574</v>
      </c>
      <c r="C53" s="29"/>
      <c r="D53" s="35">
        <v>249984</v>
      </c>
      <c r="E53" s="23">
        <f t="shared" si="0"/>
        <v>1147795.8200000005</v>
      </c>
      <c r="F53" s="25" t="s">
        <v>578</v>
      </c>
    </row>
    <row r="54" spans="1:6" ht="18.75" customHeight="1">
      <c r="A54" s="27" t="s">
        <v>573</v>
      </c>
      <c r="B54" s="60" t="s">
        <v>575</v>
      </c>
      <c r="C54" s="29"/>
      <c r="D54" s="35">
        <v>20664</v>
      </c>
      <c r="E54" s="23">
        <f t="shared" si="0"/>
        <v>1127131.8200000005</v>
      </c>
      <c r="F54" s="25" t="s">
        <v>579</v>
      </c>
    </row>
    <row r="55" spans="1:6" ht="18.75" customHeight="1">
      <c r="A55" s="27" t="s">
        <v>573</v>
      </c>
      <c r="B55" s="60" t="s">
        <v>576</v>
      </c>
      <c r="C55" s="29"/>
      <c r="D55" s="35">
        <v>12816</v>
      </c>
      <c r="E55" s="23">
        <f t="shared" si="0"/>
        <v>1114315.8200000005</v>
      </c>
      <c r="F55" s="25" t="s">
        <v>307</v>
      </c>
    </row>
    <row r="56" spans="1:6" ht="18.75" customHeight="1">
      <c r="A56" s="27" t="s">
        <v>573</v>
      </c>
      <c r="B56" s="60" t="s">
        <v>577</v>
      </c>
      <c r="C56" s="29"/>
      <c r="D56" s="35">
        <v>5000</v>
      </c>
      <c r="E56" s="23">
        <f t="shared" si="0"/>
        <v>1109315.8200000005</v>
      </c>
      <c r="F56" s="25" t="s">
        <v>580</v>
      </c>
    </row>
    <row r="57" spans="1:6" ht="18.75" customHeight="1">
      <c r="A57" s="27" t="s">
        <v>573</v>
      </c>
      <c r="B57" s="60" t="s">
        <v>576</v>
      </c>
      <c r="C57" s="29"/>
      <c r="D57" s="35">
        <v>4032</v>
      </c>
      <c r="E57" s="23">
        <f t="shared" si="0"/>
        <v>1105283.8200000005</v>
      </c>
      <c r="F57" s="25" t="s">
        <v>307</v>
      </c>
    </row>
    <row r="58" spans="1:6" ht="18.75" customHeight="1">
      <c r="A58" s="27" t="s">
        <v>573</v>
      </c>
      <c r="B58" s="60" t="s">
        <v>508</v>
      </c>
      <c r="C58" s="29"/>
      <c r="D58" s="35">
        <v>1058</v>
      </c>
      <c r="E58" s="23">
        <f t="shared" si="0"/>
        <v>1104225.8200000005</v>
      </c>
      <c r="F58" s="25" t="s">
        <v>268</v>
      </c>
    </row>
    <row r="59" spans="1:6" ht="18.75" customHeight="1">
      <c r="A59" s="27" t="s">
        <v>573</v>
      </c>
      <c r="B59" s="60" t="s">
        <v>326</v>
      </c>
      <c r="C59" s="29"/>
      <c r="D59" s="35">
        <v>732</v>
      </c>
      <c r="E59" s="23">
        <f t="shared" si="0"/>
        <v>1103493.8200000005</v>
      </c>
      <c r="F59" s="25" t="s">
        <v>268</v>
      </c>
    </row>
    <row r="60" spans="1:6" ht="18.75" customHeight="1">
      <c r="A60" s="27" t="s">
        <v>573</v>
      </c>
      <c r="B60" s="60" t="s">
        <v>8</v>
      </c>
      <c r="C60" s="29"/>
      <c r="D60" s="35">
        <v>424.99</v>
      </c>
      <c r="E60" s="23">
        <f t="shared" si="0"/>
        <v>1103068.8300000005</v>
      </c>
      <c r="F60" s="25" t="s">
        <v>9</v>
      </c>
    </row>
    <row r="61" spans="1:6" ht="18.75" customHeight="1">
      <c r="A61" s="27" t="s">
        <v>573</v>
      </c>
      <c r="B61" s="60" t="s">
        <v>5</v>
      </c>
      <c r="C61" s="29">
        <v>689326.8</v>
      </c>
      <c r="D61" s="35"/>
      <c r="E61" s="23">
        <f t="shared" si="0"/>
        <v>1792395.6300000006</v>
      </c>
      <c r="F61" s="25" t="s">
        <v>6</v>
      </c>
    </row>
    <row r="62" spans="1:6" ht="18.75" customHeight="1">
      <c r="A62" s="27" t="s">
        <v>584</v>
      </c>
      <c r="B62" s="60" t="s">
        <v>151</v>
      </c>
      <c r="C62" s="29"/>
      <c r="D62" s="35">
        <v>513713.93</v>
      </c>
      <c r="E62" s="23">
        <f t="shared" si="0"/>
        <v>1278681.7000000007</v>
      </c>
      <c r="F62" s="25" t="s">
        <v>582</v>
      </c>
    </row>
    <row r="63" spans="1:6" ht="18.75" customHeight="1">
      <c r="A63" s="27" t="s">
        <v>584</v>
      </c>
      <c r="B63" s="60" t="s">
        <v>553</v>
      </c>
      <c r="C63" s="29"/>
      <c r="D63" s="35">
        <v>244304.11</v>
      </c>
      <c r="E63" s="23">
        <f t="shared" si="0"/>
        <v>1034377.5900000007</v>
      </c>
      <c r="F63" s="25" t="s">
        <v>554</v>
      </c>
    </row>
    <row r="64" spans="1:6" ht="18.75" customHeight="1">
      <c r="A64" s="27" t="s">
        <v>584</v>
      </c>
      <c r="B64" s="60" t="s">
        <v>581</v>
      </c>
      <c r="C64" s="29"/>
      <c r="D64" s="35">
        <v>7200</v>
      </c>
      <c r="E64" s="23">
        <f t="shared" si="0"/>
        <v>1027177.5900000007</v>
      </c>
      <c r="F64" s="25" t="s">
        <v>583</v>
      </c>
    </row>
    <row r="65" spans="1:6" ht="18.75" customHeight="1">
      <c r="A65" s="27" t="s">
        <v>584</v>
      </c>
      <c r="B65" s="60" t="s">
        <v>8</v>
      </c>
      <c r="C65" s="29"/>
      <c r="D65" s="35">
        <v>557.44</v>
      </c>
      <c r="E65" s="23">
        <f t="shared" si="0"/>
        <v>1026620.1500000007</v>
      </c>
      <c r="F65" s="25" t="s">
        <v>9</v>
      </c>
    </row>
    <row r="66" spans="1:6" ht="18.75" customHeight="1">
      <c r="A66" s="27" t="s">
        <v>584</v>
      </c>
      <c r="B66" s="60" t="s">
        <v>8</v>
      </c>
      <c r="C66" s="29"/>
      <c r="D66" s="35">
        <v>500</v>
      </c>
      <c r="E66" s="23">
        <f t="shared" si="0"/>
        <v>1026120.1500000007</v>
      </c>
      <c r="F66" s="25" t="s">
        <v>9</v>
      </c>
    </row>
    <row r="67" spans="1:6" ht="18.75" customHeight="1">
      <c r="A67" s="27"/>
      <c r="B67" s="60"/>
      <c r="C67" s="29"/>
      <c r="D67" s="35"/>
      <c r="E67" s="23"/>
      <c r="F67" s="25"/>
    </row>
    <row r="68" spans="1:6" ht="18.75" customHeight="1">
      <c r="A68" s="31"/>
      <c r="B68" s="31"/>
      <c r="C68" s="31"/>
      <c r="D68" s="31"/>
      <c r="E68" s="31"/>
      <c r="F68" s="31"/>
    </row>
    <row r="69" spans="1:6" ht="18.75" customHeight="1">
      <c r="A69" s="27"/>
      <c r="B69" s="32" t="s">
        <v>13</v>
      </c>
      <c r="C69" s="24">
        <f>SUM(C3:C68)</f>
        <v>3348014.3500000015</v>
      </c>
      <c r="D69" s="24">
        <f>SUM(D4:D68)</f>
        <v>2321894.1999999993</v>
      </c>
      <c r="E69" s="23">
        <f>C69-D69</f>
        <v>1026120.1500000022</v>
      </c>
      <c r="F69" s="25"/>
    </row>
    <row r="70" spans="1:6" ht="18.75" customHeight="1">
      <c r="A70" s="27"/>
      <c r="B70" s="42" t="s">
        <v>540</v>
      </c>
      <c r="C70" s="24">
        <v>1715750.71</v>
      </c>
      <c r="D70" s="24"/>
      <c r="E70" s="23"/>
      <c r="F70" s="25"/>
    </row>
    <row r="71" spans="1:6" ht="18.75" customHeight="1">
      <c r="A71" s="27"/>
      <c r="B71" s="32" t="s">
        <v>23</v>
      </c>
      <c r="C71" s="24">
        <f>SUM(C4:C66)</f>
        <v>1632263.6400000001</v>
      </c>
      <c r="D71" s="24"/>
      <c r="E71" s="23"/>
      <c r="F71" s="25"/>
    </row>
    <row r="72" spans="1:6" ht="18.75" customHeight="1">
      <c r="A72" s="31"/>
      <c r="B72" s="32" t="s">
        <v>14</v>
      </c>
      <c r="C72" s="24">
        <f>C61+C31</f>
        <v>1512147.6</v>
      </c>
      <c r="D72" s="24"/>
      <c r="E72" s="23"/>
      <c r="F72" s="25"/>
    </row>
    <row r="73" spans="1:6" ht="18.75" customHeight="1">
      <c r="A73" s="31"/>
      <c r="B73" s="33" t="s">
        <v>30</v>
      </c>
      <c r="C73" s="36">
        <f>C4+C32+C33+C43+C44+C45+C48+C49+C50</f>
        <v>120116.04000000001</v>
      </c>
      <c r="D73" s="31"/>
      <c r="E73" s="31"/>
      <c r="F73" s="31"/>
    </row>
    <row r="74" spans="1:6" ht="18.75" customHeight="1">
      <c r="A74" s="31"/>
      <c r="B74" s="31"/>
      <c r="C74" s="31"/>
      <c r="D74" s="31"/>
      <c r="E74" s="31"/>
      <c r="F74" s="31"/>
    </row>
    <row r="75" ht="18.75" customHeight="1"/>
    <row r="76" ht="18.75" customHeight="1"/>
    <row r="77" spans="1:6" ht="18.75" customHeight="1">
      <c r="A77" s="77" t="s">
        <v>111</v>
      </c>
      <c r="B77" s="78"/>
      <c r="C77" s="78"/>
      <c r="D77" s="78"/>
      <c r="E77" s="78"/>
      <c r="F77" s="79"/>
    </row>
    <row r="78" spans="1:6" ht="18.75" customHeight="1">
      <c r="A78" s="48"/>
      <c r="B78" s="53" t="s">
        <v>112</v>
      </c>
      <c r="C78" s="47" t="s">
        <v>113</v>
      </c>
      <c r="D78" s="67" t="s">
        <v>114</v>
      </c>
      <c r="E78" s="46" t="s">
        <v>115</v>
      </c>
      <c r="F78" s="51"/>
    </row>
    <row r="79" spans="1:6" ht="18.75" customHeight="1">
      <c r="A79" s="49"/>
      <c r="B79" s="63" t="s">
        <v>542</v>
      </c>
      <c r="C79" s="24">
        <v>1715750.71</v>
      </c>
      <c r="D79" s="24"/>
      <c r="E79" s="50"/>
      <c r="F79" s="52"/>
    </row>
    <row r="80" spans="1:6" ht="18.75" customHeight="1">
      <c r="A80" s="49"/>
      <c r="B80" s="64" t="s">
        <v>295</v>
      </c>
      <c r="C80" s="24">
        <v>1512147.6</v>
      </c>
      <c r="D80" s="24"/>
      <c r="E80" s="50"/>
      <c r="F80" s="52"/>
    </row>
    <row r="81" spans="2:6" ht="18.75" customHeight="1">
      <c r="B81" s="58" t="s">
        <v>118</v>
      </c>
      <c r="C81" s="43">
        <f>C32+C33+C43+C44+C45+C48+C49+C50</f>
        <v>119802.44999999998</v>
      </c>
      <c r="D81" s="24"/>
      <c r="E81" s="23"/>
      <c r="F81" s="11"/>
    </row>
    <row r="82" spans="2:5" ht="18.75" customHeight="1">
      <c r="B82" s="64" t="s">
        <v>119</v>
      </c>
      <c r="C82" s="54">
        <v>313.59</v>
      </c>
      <c r="D82" s="54"/>
      <c r="E82" s="54"/>
    </row>
    <row r="83" spans="2:5" ht="18.75" customHeight="1">
      <c r="B83" s="64" t="s">
        <v>478</v>
      </c>
      <c r="C83" s="54">
        <f>SUM(C80:C82)</f>
        <v>1632263.6400000001</v>
      </c>
      <c r="D83" s="54"/>
      <c r="E83" s="54"/>
    </row>
    <row r="84" spans="2:5" ht="12.75">
      <c r="B84" s="64" t="s">
        <v>121</v>
      </c>
      <c r="C84" s="54"/>
      <c r="D84" s="54">
        <f>D5+D6+D7+D8+D10+D11+D12</f>
        <v>236959</v>
      </c>
      <c r="E84" s="54"/>
    </row>
    <row r="85" spans="2:5" ht="12.75">
      <c r="B85" s="64" t="s">
        <v>122</v>
      </c>
      <c r="C85" s="54"/>
      <c r="D85" s="54">
        <f>D13+D25+D63+D27</f>
        <v>764376.62</v>
      </c>
      <c r="E85" s="54"/>
    </row>
    <row r="86" spans="2:5" ht="12.75">
      <c r="B86" s="64" t="s">
        <v>123</v>
      </c>
      <c r="C86" s="54"/>
      <c r="D86" s="54">
        <f>D53</f>
        <v>249984</v>
      </c>
      <c r="E86" s="54"/>
    </row>
    <row r="87" spans="2:5" ht="15" customHeight="1">
      <c r="B87" s="64" t="s">
        <v>296</v>
      </c>
      <c r="C87" s="24"/>
      <c r="D87" s="54">
        <f>D17+D54+D62+D18+D26+D36+D59+D58+D15+D55+D57</f>
        <v>818130.77</v>
      </c>
      <c r="E87" s="54"/>
    </row>
    <row r="88" spans="2:5" ht="12.75">
      <c r="B88" s="64" t="s">
        <v>125</v>
      </c>
      <c r="C88" s="54"/>
      <c r="D88" s="54">
        <f>D34</f>
        <v>158300.77</v>
      </c>
      <c r="E88" s="54"/>
    </row>
    <row r="89" spans="2:5" ht="12.75">
      <c r="B89" s="66" t="s">
        <v>126</v>
      </c>
      <c r="C89" s="31"/>
      <c r="D89" s="54">
        <f>D38+D40+D42</f>
        <v>1907.0400000000002</v>
      </c>
      <c r="E89" s="31"/>
    </row>
    <row r="90" spans="2:5" ht="12.75">
      <c r="B90" s="66" t="s">
        <v>127</v>
      </c>
      <c r="C90" s="31"/>
      <c r="D90" s="54">
        <f>D37+D19</f>
        <v>17029</v>
      </c>
      <c r="E90" s="31"/>
    </row>
    <row r="91" spans="2:5" ht="12.75">
      <c r="B91" s="66" t="s">
        <v>128</v>
      </c>
      <c r="C91" s="31"/>
      <c r="D91" s="54">
        <f>D23</f>
        <v>11750</v>
      </c>
      <c r="E91" s="31"/>
    </row>
    <row r="92" spans="2:5" ht="12.75">
      <c r="B92" s="66" t="s">
        <v>221</v>
      </c>
      <c r="C92" s="31"/>
      <c r="D92" s="54">
        <f>D14+D28+D29+D35</f>
        <v>29820.01</v>
      </c>
      <c r="E92" s="31"/>
    </row>
    <row r="93" spans="2:5" ht="12.75">
      <c r="B93" s="66" t="s">
        <v>130</v>
      </c>
      <c r="C93" s="31"/>
      <c r="D93" s="54">
        <v>0</v>
      </c>
      <c r="E93" s="31"/>
    </row>
    <row r="94" spans="2:5" ht="12.75">
      <c r="B94" s="66" t="s">
        <v>131</v>
      </c>
      <c r="C94" s="31"/>
      <c r="D94" s="54">
        <f>D66+D65+D64+D60+D56+D52+D47+D46+D41+D39+D30+D24+D22+D21+D20+D16+D9+D51</f>
        <v>33636.990000000005</v>
      </c>
      <c r="E94" s="54"/>
    </row>
    <row r="95" spans="1:6" ht="12.75">
      <c r="A95" s="69"/>
      <c r="B95" s="68" t="s">
        <v>13</v>
      </c>
      <c r="C95" s="70">
        <f>C83+C79</f>
        <v>3348014.35</v>
      </c>
      <c r="D95" s="70">
        <f>SUM(D84:D94)</f>
        <v>2321894.2</v>
      </c>
      <c r="E95" s="70">
        <f>C95-D95</f>
        <v>1026120.1499999999</v>
      </c>
      <c r="F95" s="69"/>
    </row>
    <row r="96" spans="2:4" ht="12.75">
      <c r="B96" s="65"/>
      <c r="D96" s="43"/>
    </row>
    <row r="97" spans="2:4" ht="12.75">
      <c r="B97" s="65"/>
      <c r="D97" s="43"/>
    </row>
    <row r="98" spans="2:4" ht="12.75">
      <c r="B98" s="65"/>
      <c r="D98" s="43"/>
    </row>
    <row r="99" spans="2:5" ht="13.5">
      <c r="B99" s="58" t="s">
        <v>24</v>
      </c>
      <c r="C99" s="36"/>
      <c r="D99" s="43"/>
      <c r="E99" s="43"/>
    </row>
    <row r="100" spans="2:5" ht="13.5">
      <c r="B100" s="58" t="s">
        <v>25</v>
      </c>
      <c r="C100" s="36"/>
      <c r="D100" s="43"/>
      <c r="E100" s="43"/>
    </row>
    <row r="101" spans="2:5" ht="13.5">
      <c r="B101" s="58" t="s">
        <v>26</v>
      </c>
      <c r="C101" s="36"/>
      <c r="D101" s="43"/>
      <c r="E101" s="43"/>
    </row>
    <row r="102" spans="2:5" ht="13.5">
      <c r="B102" s="58" t="s">
        <v>27</v>
      </c>
      <c r="C102" s="36"/>
      <c r="D102" s="43"/>
      <c r="E102" s="43"/>
    </row>
    <row r="103" spans="2:5" ht="13.5">
      <c r="B103" s="57" t="s">
        <v>28</v>
      </c>
      <c r="C103" s="36"/>
      <c r="D103" s="43"/>
      <c r="E103" s="43"/>
    </row>
  </sheetData>
  <sheetProtection/>
  <mergeCells count="3">
    <mergeCell ref="A1:F1"/>
    <mergeCell ref="A3:B3"/>
    <mergeCell ref="A77:F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52">
      <selection activeCell="D64" sqref="D64"/>
    </sheetView>
  </sheetViews>
  <sheetFormatPr defaultColWidth="9.140625" defaultRowHeight="12.75"/>
  <cols>
    <col min="1" max="1" width="20.8515625" style="1" customWidth="1"/>
    <col min="2" max="2" width="29.00390625" style="65" customWidth="1"/>
    <col min="3" max="3" width="13.00390625" style="1" customWidth="1"/>
    <col min="4" max="4" width="13.140625" style="43" customWidth="1"/>
    <col min="5" max="5" width="13.851562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40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55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6376888.32</v>
      </c>
      <c r="D3" s="21"/>
      <c r="E3" s="22">
        <v>6376888.32</v>
      </c>
      <c r="F3" s="20" t="s">
        <v>63</v>
      </c>
      <c r="G3" s="17"/>
      <c r="H3" s="18"/>
      <c r="I3" s="18"/>
      <c r="J3" s="19"/>
      <c r="K3" s="19"/>
      <c r="L3" s="19"/>
    </row>
    <row r="4" spans="1:12" s="2" customFormat="1" ht="24" customHeight="1">
      <c r="A4" s="27" t="s">
        <v>35</v>
      </c>
      <c r="B4" s="56" t="s">
        <v>8</v>
      </c>
      <c r="C4" s="23">
        <v>1360.4</v>
      </c>
      <c r="D4" s="21"/>
      <c r="E4" s="23">
        <f>E3+C4-D4</f>
        <v>6378248.720000001</v>
      </c>
      <c r="F4" s="20" t="s">
        <v>10</v>
      </c>
      <c r="G4" s="17"/>
      <c r="H4" s="18"/>
      <c r="I4" s="18"/>
      <c r="J4" s="19"/>
      <c r="K4" s="19"/>
      <c r="L4" s="19"/>
    </row>
    <row r="5" spans="1:6" ht="18.75" customHeight="1">
      <c r="A5" s="27" t="s">
        <v>34</v>
      </c>
      <c r="B5" s="57" t="s">
        <v>15</v>
      </c>
      <c r="C5" s="24"/>
      <c r="D5" s="24">
        <v>74017</v>
      </c>
      <c r="E5" s="23">
        <f aca="true" t="shared" si="0" ref="E5:E51">E4+C5-D5</f>
        <v>6304231.720000001</v>
      </c>
      <c r="F5" s="25" t="s">
        <v>11</v>
      </c>
    </row>
    <row r="6" spans="1:6" ht="18.75" customHeight="1">
      <c r="A6" s="27" t="s">
        <v>34</v>
      </c>
      <c r="B6" s="58" t="s">
        <v>16</v>
      </c>
      <c r="C6" s="24"/>
      <c r="D6" s="24">
        <v>45000</v>
      </c>
      <c r="E6" s="23">
        <f t="shared" si="0"/>
        <v>6259231.720000001</v>
      </c>
      <c r="F6" s="25" t="s">
        <v>17</v>
      </c>
    </row>
    <row r="7" spans="1:6" ht="18.75" customHeight="1">
      <c r="A7" s="27" t="s">
        <v>34</v>
      </c>
      <c r="B7" s="58" t="s">
        <v>19</v>
      </c>
      <c r="C7" s="24"/>
      <c r="D7" s="24">
        <v>30000</v>
      </c>
      <c r="E7" s="23">
        <f t="shared" si="0"/>
        <v>6229231.720000001</v>
      </c>
      <c r="F7" s="25" t="s">
        <v>17</v>
      </c>
    </row>
    <row r="8" spans="1:6" ht="18.75" customHeight="1">
      <c r="A8" s="27" t="s">
        <v>34</v>
      </c>
      <c r="B8" s="57" t="s">
        <v>36</v>
      </c>
      <c r="C8" s="24"/>
      <c r="D8" s="24">
        <v>30000</v>
      </c>
      <c r="E8" s="23">
        <f t="shared" si="0"/>
        <v>6199231.720000001</v>
      </c>
      <c r="F8" s="25" t="s">
        <v>37</v>
      </c>
    </row>
    <row r="9" spans="1:6" ht="18.75" customHeight="1">
      <c r="A9" s="27" t="s">
        <v>34</v>
      </c>
      <c r="B9" s="57" t="s">
        <v>65</v>
      </c>
      <c r="C9" s="24"/>
      <c r="D9" s="24">
        <v>50000</v>
      </c>
      <c r="E9" s="23">
        <f t="shared" si="0"/>
        <v>6149231.720000001</v>
      </c>
      <c r="F9" s="25" t="s">
        <v>67</v>
      </c>
    </row>
    <row r="10" spans="1:6" ht="18.75" customHeight="1">
      <c r="A10" s="27" t="s">
        <v>34</v>
      </c>
      <c r="B10" s="57" t="s">
        <v>8</v>
      </c>
      <c r="C10" s="24"/>
      <c r="D10" s="24">
        <v>250</v>
      </c>
      <c r="E10" s="23">
        <f t="shared" si="0"/>
        <v>6148981.720000001</v>
      </c>
      <c r="F10" s="25" t="s">
        <v>9</v>
      </c>
    </row>
    <row r="11" spans="1:6" ht="18.75" customHeight="1">
      <c r="A11" s="27" t="s">
        <v>68</v>
      </c>
      <c r="B11" s="57" t="s">
        <v>69</v>
      </c>
      <c r="C11" s="24"/>
      <c r="D11" s="24">
        <v>161170.66</v>
      </c>
      <c r="E11" s="23">
        <f t="shared" si="0"/>
        <v>5987811.0600000005</v>
      </c>
      <c r="F11" s="25" t="s">
        <v>72</v>
      </c>
    </row>
    <row r="12" spans="1:6" ht="18.75" customHeight="1">
      <c r="A12" s="27" t="s">
        <v>68</v>
      </c>
      <c r="B12" s="57" t="s">
        <v>70</v>
      </c>
      <c r="C12" s="24"/>
      <c r="D12" s="24">
        <v>25620.85</v>
      </c>
      <c r="E12" s="23">
        <f t="shared" si="0"/>
        <v>5962190.210000001</v>
      </c>
      <c r="F12" s="25" t="s">
        <v>73</v>
      </c>
    </row>
    <row r="13" spans="1:6" ht="18.75" customHeight="1">
      <c r="A13" s="27" t="s">
        <v>68</v>
      </c>
      <c r="B13" s="57" t="s">
        <v>71</v>
      </c>
      <c r="C13" s="24"/>
      <c r="D13" s="24">
        <v>20000</v>
      </c>
      <c r="E13" s="23">
        <f t="shared" si="0"/>
        <v>5942190.210000001</v>
      </c>
      <c r="F13" s="25" t="s">
        <v>74</v>
      </c>
    </row>
    <row r="14" spans="1:6" ht="18.75" customHeight="1">
      <c r="A14" s="27" t="s">
        <v>68</v>
      </c>
      <c r="B14" s="57" t="s">
        <v>71</v>
      </c>
      <c r="C14" s="24"/>
      <c r="D14" s="24">
        <v>11800</v>
      </c>
      <c r="E14" s="23">
        <f t="shared" si="0"/>
        <v>5930390.210000001</v>
      </c>
      <c r="F14" s="25" t="s">
        <v>66</v>
      </c>
    </row>
    <row r="15" spans="1:6" ht="18.75" customHeight="1">
      <c r="A15" s="27" t="s">
        <v>68</v>
      </c>
      <c r="B15" s="57" t="s">
        <v>20</v>
      </c>
      <c r="C15" s="24"/>
      <c r="D15" s="24">
        <v>10438.19</v>
      </c>
      <c r="E15" s="23">
        <f t="shared" si="0"/>
        <v>5919952.0200000005</v>
      </c>
      <c r="F15" s="25" t="s">
        <v>75</v>
      </c>
    </row>
    <row r="16" spans="1:6" ht="18.75" customHeight="1">
      <c r="A16" s="27" t="s">
        <v>68</v>
      </c>
      <c r="B16" s="57" t="s">
        <v>16</v>
      </c>
      <c r="C16" s="24"/>
      <c r="D16" s="24">
        <v>3399</v>
      </c>
      <c r="E16" s="23">
        <f t="shared" si="0"/>
        <v>5916553.0200000005</v>
      </c>
      <c r="F16" s="25" t="s">
        <v>76</v>
      </c>
    </row>
    <row r="17" spans="1:6" ht="18.75" customHeight="1">
      <c r="A17" s="27" t="s">
        <v>68</v>
      </c>
      <c r="B17" s="58" t="s">
        <v>19</v>
      </c>
      <c r="C17" s="24"/>
      <c r="D17" s="24">
        <v>1980</v>
      </c>
      <c r="E17" s="23">
        <f t="shared" si="0"/>
        <v>5914573.0200000005</v>
      </c>
      <c r="F17" s="25" t="s">
        <v>18</v>
      </c>
    </row>
    <row r="18" spans="1:6" ht="18.75" customHeight="1">
      <c r="A18" s="27" t="s">
        <v>68</v>
      </c>
      <c r="B18" s="58" t="s">
        <v>16</v>
      </c>
      <c r="C18" s="24"/>
      <c r="D18" s="24">
        <v>1980</v>
      </c>
      <c r="E18" s="23">
        <f t="shared" si="0"/>
        <v>5912593.0200000005</v>
      </c>
      <c r="F18" s="25" t="s">
        <v>18</v>
      </c>
    </row>
    <row r="19" spans="1:6" ht="18.75" customHeight="1">
      <c r="A19" s="27" t="s">
        <v>68</v>
      </c>
      <c r="B19" s="58" t="s">
        <v>20</v>
      </c>
      <c r="C19" s="24"/>
      <c r="D19" s="24">
        <v>1920</v>
      </c>
      <c r="E19" s="23">
        <f t="shared" si="0"/>
        <v>5910673.0200000005</v>
      </c>
      <c r="F19" s="25" t="s">
        <v>77</v>
      </c>
    </row>
    <row r="20" spans="1:6" ht="18.75" customHeight="1">
      <c r="A20" s="27" t="s">
        <v>68</v>
      </c>
      <c r="B20" s="58" t="s">
        <v>22</v>
      </c>
      <c r="C20" s="24"/>
      <c r="D20" s="24">
        <v>1402.16</v>
      </c>
      <c r="E20" s="23">
        <f t="shared" si="0"/>
        <v>5909270.86</v>
      </c>
      <c r="F20" s="25" t="s">
        <v>21</v>
      </c>
    </row>
    <row r="21" spans="1:6" ht="18.75" customHeight="1">
      <c r="A21" s="27" t="s">
        <v>68</v>
      </c>
      <c r="B21" s="58" t="s">
        <v>8</v>
      </c>
      <c r="C21" s="23"/>
      <c r="D21" s="24">
        <v>530.59</v>
      </c>
      <c r="E21" s="23">
        <f t="shared" si="0"/>
        <v>5908740.2700000005</v>
      </c>
      <c r="F21" s="25" t="s">
        <v>9</v>
      </c>
    </row>
    <row r="22" spans="1:6" ht="18.75" customHeight="1">
      <c r="A22" s="27" t="s">
        <v>38</v>
      </c>
      <c r="B22" s="58" t="s">
        <v>5</v>
      </c>
      <c r="C22" s="23">
        <v>376154.4</v>
      </c>
      <c r="D22" s="24"/>
      <c r="E22" s="23">
        <f t="shared" si="0"/>
        <v>6284894.670000001</v>
      </c>
      <c r="F22" s="25" t="s">
        <v>6</v>
      </c>
    </row>
    <row r="23" spans="1:6" ht="18.75" customHeight="1">
      <c r="A23" s="27" t="s">
        <v>38</v>
      </c>
      <c r="B23" s="58" t="s">
        <v>78</v>
      </c>
      <c r="C23" s="23">
        <v>35280</v>
      </c>
      <c r="D23" s="24"/>
      <c r="E23" s="23">
        <f t="shared" si="0"/>
        <v>6320174.670000001</v>
      </c>
      <c r="F23" s="25" t="s">
        <v>79</v>
      </c>
    </row>
    <row r="24" spans="1:6" ht="18.75" customHeight="1">
      <c r="A24" s="27" t="s">
        <v>39</v>
      </c>
      <c r="B24" s="58" t="s">
        <v>15</v>
      </c>
      <c r="C24" s="23"/>
      <c r="D24" s="24">
        <v>40785</v>
      </c>
      <c r="E24" s="23">
        <f t="shared" si="0"/>
        <v>6279389.670000001</v>
      </c>
      <c r="F24" s="25" t="s">
        <v>11</v>
      </c>
    </row>
    <row r="25" spans="1:6" ht="18.75" customHeight="1">
      <c r="A25" s="27" t="s">
        <v>39</v>
      </c>
      <c r="B25" s="58" t="s">
        <v>80</v>
      </c>
      <c r="C25" s="24"/>
      <c r="D25" s="24">
        <v>4000</v>
      </c>
      <c r="E25" s="23">
        <f t="shared" si="0"/>
        <v>6275389.670000001</v>
      </c>
      <c r="F25" s="25" t="s">
        <v>81</v>
      </c>
    </row>
    <row r="26" spans="1:6" ht="18.75" customHeight="1">
      <c r="A26" s="27" t="s">
        <v>39</v>
      </c>
      <c r="B26" s="58" t="s">
        <v>8</v>
      </c>
      <c r="C26" s="24"/>
      <c r="D26" s="24">
        <v>100</v>
      </c>
      <c r="E26" s="23">
        <f t="shared" si="0"/>
        <v>6275289.670000001</v>
      </c>
      <c r="F26" s="25" t="s">
        <v>9</v>
      </c>
    </row>
    <row r="27" spans="1:6" ht="18.75" customHeight="1">
      <c r="A27" s="27" t="s">
        <v>39</v>
      </c>
      <c r="B27" s="58" t="s">
        <v>22</v>
      </c>
      <c r="C27" s="24">
        <v>11282.99</v>
      </c>
      <c r="D27" s="24"/>
      <c r="E27" s="23">
        <f t="shared" si="0"/>
        <v>6286572.660000001</v>
      </c>
      <c r="F27" s="25" t="s">
        <v>79</v>
      </c>
    </row>
    <row r="28" spans="1:6" ht="18.75" customHeight="1">
      <c r="A28" s="27" t="s">
        <v>82</v>
      </c>
      <c r="B28" s="58" t="s">
        <v>8</v>
      </c>
      <c r="C28" s="24"/>
      <c r="D28" s="24">
        <v>100</v>
      </c>
      <c r="E28" s="23">
        <f t="shared" si="0"/>
        <v>6286472.660000001</v>
      </c>
      <c r="F28" s="25" t="s">
        <v>9</v>
      </c>
    </row>
    <row r="29" spans="1:6" ht="18.75" customHeight="1">
      <c r="A29" s="27" t="s">
        <v>82</v>
      </c>
      <c r="B29" s="57" t="s">
        <v>83</v>
      </c>
      <c r="C29" s="24"/>
      <c r="D29" s="24">
        <v>1320.2</v>
      </c>
      <c r="E29" s="23">
        <f t="shared" si="0"/>
        <v>6285152.460000001</v>
      </c>
      <c r="F29" s="25" t="s">
        <v>84</v>
      </c>
    </row>
    <row r="30" spans="1:6" ht="18.75" customHeight="1">
      <c r="A30" s="27" t="s">
        <v>82</v>
      </c>
      <c r="B30" s="59" t="s">
        <v>83</v>
      </c>
      <c r="C30" s="29"/>
      <c r="D30" s="29">
        <v>293.38</v>
      </c>
      <c r="E30" s="23">
        <f t="shared" si="0"/>
        <v>6284859.080000001</v>
      </c>
      <c r="F30" s="25" t="s">
        <v>84</v>
      </c>
    </row>
    <row r="31" spans="1:6" ht="18.75" customHeight="1">
      <c r="A31" s="27" t="s">
        <v>85</v>
      </c>
      <c r="B31" s="57" t="s">
        <v>86</v>
      </c>
      <c r="C31" s="29">
        <v>7055.47</v>
      </c>
      <c r="D31" s="24"/>
      <c r="E31" s="23">
        <f t="shared" si="0"/>
        <v>6291914.550000001</v>
      </c>
      <c r="F31" s="25" t="s">
        <v>87</v>
      </c>
    </row>
    <row r="32" spans="1:6" ht="18.75" customHeight="1">
      <c r="A32" s="27" t="s">
        <v>90</v>
      </c>
      <c r="B32" s="57" t="s">
        <v>91</v>
      </c>
      <c r="C32" s="29"/>
      <c r="D32" s="24">
        <v>369092.3</v>
      </c>
      <c r="E32" s="23">
        <f t="shared" si="0"/>
        <v>5922822.250000001</v>
      </c>
      <c r="F32" s="25" t="s">
        <v>95</v>
      </c>
    </row>
    <row r="33" spans="1:6" ht="18.75" customHeight="1">
      <c r="A33" s="27" t="s">
        <v>90</v>
      </c>
      <c r="B33" s="60" t="s">
        <v>20</v>
      </c>
      <c r="C33" s="29"/>
      <c r="D33" s="24">
        <v>7229.03</v>
      </c>
      <c r="E33" s="23">
        <f t="shared" si="0"/>
        <v>5915593.220000001</v>
      </c>
      <c r="F33" s="25" t="s">
        <v>96</v>
      </c>
    </row>
    <row r="34" spans="1:6" ht="18.75" customHeight="1">
      <c r="A34" s="27" t="s">
        <v>90</v>
      </c>
      <c r="B34" s="60" t="s">
        <v>92</v>
      </c>
      <c r="C34" s="29"/>
      <c r="D34" s="35">
        <v>3300</v>
      </c>
      <c r="E34" s="23">
        <f t="shared" si="0"/>
        <v>5912293.220000001</v>
      </c>
      <c r="F34" s="25" t="s">
        <v>94</v>
      </c>
    </row>
    <row r="35" spans="1:6" ht="18.75" customHeight="1">
      <c r="A35" s="27" t="s">
        <v>90</v>
      </c>
      <c r="B35" s="60" t="s">
        <v>8</v>
      </c>
      <c r="C35" s="24"/>
      <c r="D35" s="35">
        <v>426.82</v>
      </c>
      <c r="E35" s="23">
        <f t="shared" si="0"/>
        <v>5911866.4</v>
      </c>
      <c r="F35" s="25" t="s">
        <v>9</v>
      </c>
    </row>
    <row r="36" spans="1:6" ht="18.75" customHeight="1">
      <c r="A36" s="27" t="s">
        <v>90</v>
      </c>
      <c r="B36" s="60" t="s">
        <v>33</v>
      </c>
      <c r="C36" s="24"/>
      <c r="D36" s="35">
        <v>210.45</v>
      </c>
      <c r="E36" s="23">
        <f t="shared" si="0"/>
        <v>5911655.95</v>
      </c>
      <c r="F36" s="25" t="s">
        <v>93</v>
      </c>
    </row>
    <row r="37" spans="1:6" ht="18.75" customHeight="1">
      <c r="A37" s="27" t="s">
        <v>98</v>
      </c>
      <c r="B37" s="60" t="s">
        <v>20</v>
      </c>
      <c r="C37" s="24"/>
      <c r="D37" s="35">
        <v>17951.57</v>
      </c>
      <c r="E37" s="23">
        <f t="shared" si="0"/>
        <v>5893704.38</v>
      </c>
      <c r="F37" s="25" t="s">
        <v>97</v>
      </c>
    </row>
    <row r="38" spans="1:6" ht="18.75" customHeight="1">
      <c r="A38" s="27" t="s">
        <v>98</v>
      </c>
      <c r="B38" s="60" t="s">
        <v>8</v>
      </c>
      <c r="C38" s="24"/>
      <c r="D38" s="35">
        <v>50</v>
      </c>
      <c r="E38" s="23">
        <f t="shared" si="0"/>
        <v>5893654.38</v>
      </c>
      <c r="F38" s="25" t="s">
        <v>9</v>
      </c>
    </row>
    <row r="39" spans="1:6" ht="18.75" customHeight="1">
      <c r="A39" s="27" t="s">
        <v>99</v>
      </c>
      <c r="B39" s="60" t="s">
        <v>32</v>
      </c>
      <c r="C39" s="24">
        <v>7055.47</v>
      </c>
      <c r="D39" s="35"/>
      <c r="E39" s="23">
        <f t="shared" si="0"/>
        <v>5900709.85</v>
      </c>
      <c r="F39" s="25" t="s">
        <v>79</v>
      </c>
    </row>
    <row r="40" spans="1:6" ht="18.75" customHeight="1">
      <c r="A40" s="27" t="s">
        <v>100</v>
      </c>
      <c r="B40" s="60" t="s">
        <v>101</v>
      </c>
      <c r="C40" s="24"/>
      <c r="D40" s="35">
        <v>141803.13</v>
      </c>
      <c r="E40" s="23">
        <f t="shared" si="0"/>
        <v>5758906.72</v>
      </c>
      <c r="F40" s="25" t="s">
        <v>103</v>
      </c>
    </row>
    <row r="41" spans="1:6" ht="18.75" customHeight="1">
      <c r="A41" s="27" t="s">
        <v>100</v>
      </c>
      <c r="B41" s="60" t="s">
        <v>71</v>
      </c>
      <c r="C41" s="24"/>
      <c r="D41" s="35">
        <v>10000</v>
      </c>
      <c r="E41" s="23">
        <f t="shared" si="0"/>
        <v>5748906.72</v>
      </c>
      <c r="F41" s="25" t="s">
        <v>74</v>
      </c>
    </row>
    <row r="42" spans="1:6" ht="18.75" customHeight="1">
      <c r="A42" s="27" t="s">
        <v>100</v>
      </c>
      <c r="B42" s="60" t="s">
        <v>102</v>
      </c>
      <c r="C42" s="24"/>
      <c r="D42" s="35">
        <v>1300</v>
      </c>
      <c r="E42" s="23">
        <f t="shared" si="0"/>
        <v>5747606.72</v>
      </c>
      <c r="F42" s="25" t="s">
        <v>104</v>
      </c>
    </row>
    <row r="43" spans="1:6" ht="18.75" customHeight="1">
      <c r="A43" s="27" t="s">
        <v>100</v>
      </c>
      <c r="B43" s="60" t="s">
        <v>8</v>
      </c>
      <c r="C43" s="24"/>
      <c r="D43" s="35">
        <v>170.9</v>
      </c>
      <c r="E43" s="23">
        <f t="shared" si="0"/>
        <v>5747435.819999999</v>
      </c>
      <c r="F43" s="25" t="s">
        <v>9</v>
      </c>
    </row>
    <row r="44" spans="1:6" ht="18.75" customHeight="1">
      <c r="A44" s="27" t="s">
        <v>100</v>
      </c>
      <c r="B44" s="60" t="s">
        <v>29</v>
      </c>
      <c r="C44" s="24">
        <v>7051.87</v>
      </c>
      <c r="D44" s="35"/>
      <c r="E44" s="23">
        <f t="shared" si="0"/>
        <v>5754487.6899999995</v>
      </c>
      <c r="F44" s="25" t="s">
        <v>87</v>
      </c>
    </row>
    <row r="45" spans="1:6" ht="18.75" customHeight="1">
      <c r="A45" s="27" t="s">
        <v>105</v>
      </c>
      <c r="B45" s="60" t="s">
        <v>8</v>
      </c>
      <c r="C45" s="24"/>
      <c r="D45" s="35">
        <v>50</v>
      </c>
      <c r="E45" s="23">
        <f t="shared" si="0"/>
        <v>5754437.6899999995</v>
      </c>
      <c r="F45" s="25" t="s">
        <v>9</v>
      </c>
    </row>
    <row r="46" spans="1:6" ht="18.75" customHeight="1">
      <c r="A46" s="27" t="s">
        <v>105</v>
      </c>
      <c r="B46" s="60" t="s">
        <v>83</v>
      </c>
      <c r="C46" s="24"/>
      <c r="D46" s="35">
        <v>440.07</v>
      </c>
      <c r="E46" s="23">
        <f t="shared" si="0"/>
        <v>5753997.619999999</v>
      </c>
      <c r="F46" s="25" t="s">
        <v>84</v>
      </c>
    </row>
    <row r="47" spans="1:6" ht="18.75" customHeight="1">
      <c r="A47" s="27" t="s">
        <v>106</v>
      </c>
      <c r="B47" s="60" t="s">
        <v>22</v>
      </c>
      <c r="C47" s="24">
        <v>11288.76</v>
      </c>
      <c r="D47" s="35"/>
      <c r="E47" s="23">
        <f t="shared" si="0"/>
        <v>5765286.379999999</v>
      </c>
      <c r="F47" s="25" t="s">
        <v>87</v>
      </c>
    </row>
    <row r="48" spans="1:6" ht="18.75" customHeight="1">
      <c r="A48" s="27" t="s">
        <v>107</v>
      </c>
      <c r="B48" s="60" t="s">
        <v>5</v>
      </c>
      <c r="C48" s="24">
        <v>490062.8</v>
      </c>
      <c r="D48" s="35"/>
      <c r="E48" s="23">
        <f t="shared" si="0"/>
        <v>6255349.179999999</v>
      </c>
      <c r="F48" s="25" t="s">
        <v>6</v>
      </c>
    </row>
    <row r="49" spans="1:6" ht="18.75" customHeight="1">
      <c r="A49" s="27" t="s">
        <v>108</v>
      </c>
      <c r="B49" s="60" t="s">
        <v>31</v>
      </c>
      <c r="C49" s="24"/>
      <c r="D49" s="35">
        <v>249984</v>
      </c>
      <c r="E49" s="23">
        <f t="shared" si="0"/>
        <v>6005365.179999999</v>
      </c>
      <c r="F49" s="25" t="s">
        <v>109</v>
      </c>
    </row>
    <row r="50" spans="1:6" ht="18.75" customHeight="1">
      <c r="A50" s="27" t="s">
        <v>108</v>
      </c>
      <c r="B50" s="60" t="s">
        <v>8</v>
      </c>
      <c r="C50" s="24"/>
      <c r="D50" s="35">
        <v>124.99</v>
      </c>
      <c r="E50" s="23">
        <f t="shared" si="0"/>
        <v>6005240.189999999</v>
      </c>
      <c r="F50" s="25" t="s">
        <v>9</v>
      </c>
    </row>
    <row r="51" spans="1:6" ht="18.75" customHeight="1">
      <c r="A51" s="27" t="s">
        <v>108</v>
      </c>
      <c r="B51" s="60" t="s">
        <v>8</v>
      </c>
      <c r="C51" s="24"/>
      <c r="D51" s="35">
        <v>500</v>
      </c>
      <c r="E51" s="23">
        <f t="shared" si="0"/>
        <v>6004740.189999999</v>
      </c>
      <c r="F51" s="25" t="s">
        <v>9</v>
      </c>
    </row>
    <row r="52" spans="1:6" ht="18.75" customHeight="1">
      <c r="A52" s="27"/>
      <c r="B52" s="61" t="s">
        <v>13</v>
      </c>
      <c r="C52" s="24">
        <f>SUM(C3:C53)</f>
        <v>7323480.48</v>
      </c>
      <c r="D52" s="24">
        <f>SUM(D3:D53)</f>
        <v>1318740.29</v>
      </c>
      <c r="E52" s="23">
        <f>E53+C52-D52</f>
        <v>6004740.19</v>
      </c>
      <c r="F52" s="25"/>
    </row>
    <row r="53" spans="1:6" ht="10.5" customHeight="1">
      <c r="A53" s="8"/>
      <c r="B53" s="62"/>
      <c r="D53" s="45"/>
      <c r="E53" s="4"/>
      <c r="F53" s="11"/>
    </row>
    <row r="54" spans="1:6" ht="24" customHeight="1">
      <c r="A54" s="77" t="s">
        <v>111</v>
      </c>
      <c r="B54" s="78"/>
      <c r="C54" s="78"/>
      <c r="D54" s="78"/>
      <c r="E54" s="78"/>
      <c r="F54" s="79"/>
    </row>
    <row r="55" spans="1:6" ht="15" customHeight="1">
      <c r="A55" s="48"/>
      <c r="B55" s="53" t="s">
        <v>112</v>
      </c>
      <c r="C55" s="47" t="s">
        <v>113</v>
      </c>
      <c r="D55" s="67" t="s">
        <v>114</v>
      </c>
      <c r="E55" s="46" t="s">
        <v>115</v>
      </c>
      <c r="F55" s="51"/>
    </row>
    <row r="56" spans="1:6" ht="13.5">
      <c r="A56" s="49"/>
      <c r="B56" s="63" t="s">
        <v>116</v>
      </c>
      <c r="C56" s="24">
        <v>6376888.32</v>
      </c>
      <c r="D56" s="24"/>
      <c r="E56" s="50"/>
      <c r="F56" s="52"/>
    </row>
    <row r="57" spans="1:6" ht="26.25">
      <c r="A57" s="49"/>
      <c r="B57" s="64" t="s">
        <v>117</v>
      </c>
      <c r="C57" s="24">
        <f>C48+C22</f>
        <v>866217.2</v>
      </c>
      <c r="D57" s="24"/>
      <c r="E57" s="50"/>
      <c r="F57" s="52"/>
    </row>
    <row r="58" spans="2:6" ht="13.5">
      <c r="B58" s="58" t="s">
        <v>118</v>
      </c>
      <c r="C58" s="43">
        <f>C23+C27+C31+C39+C44+C47</f>
        <v>79014.56</v>
      </c>
      <c r="D58" s="24"/>
      <c r="E58" s="23"/>
      <c r="F58" s="11"/>
    </row>
    <row r="59" spans="2:5" ht="12.75">
      <c r="B59" s="64" t="s">
        <v>119</v>
      </c>
      <c r="C59" s="54">
        <v>1360.4</v>
      </c>
      <c r="D59" s="54"/>
      <c r="E59" s="54"/>
    </row>
    <row r="60" spans="2:5" ht="12.75">
      <c r="B60" s="64" t="s">
        <v>120</v>
      </c>
      <c r="C60" s="54">
        <f>SUM(C57:C59)</f>
        <v>946592.16</v>
      </c>
      <c r="D60" s="54"/>
      <c r="E60" s="54"/>
    </row>
    <row r="61" spans="2:5" ht="12.75">
      <c r="B61" s="64" t="s">
        <v>121</v>
      </c>
      <c r="C61" s="54"/>
      <c r="D61" s="54">
        <v>229017</v>
      </c>
      <c r="E61" s="54"/>
    </row>
    <row r="62" spans="2:5" ht="12.75">
      <c r="B62" s="64" t="s">
        <v>122</v>
      </c>
      <c r="C62" s="54"/>
      <c r="D62" s="54">
        <f>D11+D32</f>
        <v>530262.96</v>
      </c>
      <c r="E62" s="54"/>
    </row>
    <row r="63" spans="2:5" ht="12.75">
      <c r="B63" s="64" t="s">
        <v>123</v>
      </c>
      <c r="C63" s="54"/>
      <c r="D63" s="54">
        <f>D49</f>
        <v>249984</v>
      </c>
      <c r="E63" s="54"/>
    </row>
    <row r="64" spans="2:5" ht="27">
      <c r="B64" s="58" t="s">
        <v>124</v>
      </c>
      <c r="C64" s="24"/>
      <c r="D64" s="54">
        <f>D12+D19+D34</f>
        <v>30840.85</v>
      </c>
      <c r="E64" s="54"/>
    </row>
    <row r="65" spans="2:5" ht="12.75">
      <c r="B65" s="64" t="s">
        <v>125</v>
      </c>
      <c r="C65" s="54"/>
      <c r="D65" s="54">
        <f>D40</f>
        <v>141803.13</v>
      </c>
      <c r="E65" s="54"/>
    </row>
    <row r="66" spans="2:5" ht="12.75">
      <c r="B66" s="66" t="s">
        <v>126</v>
      </c>
      <c r="C66" s="31"/>
      <c r="D66" s="54">
        <f>D46+D30+D29</f>
        <v>2053.65</v>
      </c>
      <c r="E66" s="31"/>
    </row>
    <row r="67" spans="2:5" ht="12.75">
      <c r="B67" s="66" t="s">
        <v>127</v>
      </c>
      <c r="C67" s="31"/>
      <c r="D67" s="54">
        <f>D20+D42</f>
        <v>2702.16</v>
      </c>
      <c r="E67" s="31"/>
    </row>
    <row r="68" spans="2:5" ht="12.75">
      <c r="B68" s="66" t="s">
        <v>128</v>
      </c>
      <c r="C68" s="31"/>
      <c r="D68" s="54">
        <f>D13+D14+D41</f>
        <v>41800</v>
      </c>
      <c r="E68" s="31"/>
    </row>
    <row r="69" spans="2:5" ht="12.75">
      <c r="B69" s="66" t="s">
        <v>129</v>
      </c>
      <c r="C69" s="31"/>
      <c r="D69" s="54">
        <f>D15</f>
        <v>10438.19</v>
      </c>
      <c r="E69" s="31"/>
    </row>
    <row r="70" spans="2:5" ht="12.75">
      <c r="B70" s="66" t="s">
        <v>130</v>
      </c>
      <c r="C70" s="31"/>
      <c r="D70" s="54">
        <f>D24</f>
        <v>40785</v>
      </c>
      <c r="E70" s="31"/>
    </row>
    <row r="71" spans="2:5" ht="12.75">
      <c r="B71" s="66" t="s">
        <v>131</v>
      </c>
      <c r="C71" s="31"/>
      <c r="D71" s="54">
        <f>D10+D16+D17+D18+D21+D25+D26+D28+D33+D35+D36+D38+D43+D45+D50+D51+D37</f>
        <v>39053.350000000006</v>
      </c>
      <c r="E71" s="54"/>
    </row>
    <row r="72" spans="2:5" s="69" customFormat="1" ht="12.75">
      <c r="B72" s="68" t="s">
        <v>13</v>
      </c>
      <c r="C72" s="70">
        <f>C60+C56</f>
        <v>7323480.48</v>
      </c>
      <c r="D72" s="70">
        <f>SUM(D61:D71)</f>
        <v>1318740.2899999998</v>
      </c>
      <c r="E72" s="70">
        <f>C72-D72</f>
        <v>6004740.19</v>
      </c>
    </row>
    <row r="76" spans="2:5" ht="15.75" customHeight="1">
      <c r="B76" s="58" t="s">
        <v>24</v>
      </c>
      <c r="C76" s="36">
        <v>866217.2</v>
      </c>
      <c r="E76" s="43"/>
    </row>
    <row r="77" spans="2:5" ht="15.75" customHeight="1">
      <c r="B77" s="58" t="s">
        <v>25</v>
      </c>
      <c r="C77" s="36"/>
      <c r="E77" s="43"/>
    </row>
    <row r="78" spans="2:5" ht="15.75" customHeight="1">
      <c r="B78" s="58" t="s">
        <v>26</v>
      </c>
      <c r="C78" s="36"/>
      <c r="E78" s="43"/>
    </row>
    <row r="79" spans="2:5" ht="15.75" customHeight="1">
      <c r="B79" s="58" t="s">
        <v>27</v>
      </c>
      <c r="C79" s="36"/>
      <c r="E79" s="43"/>
    </row>
    <row r="80" spans="2:5" ht="15.75" customHeight="1">
      <c r="B80" s="57" t="s">
        <v>28</v>
      </c>
      <c r="C80" s="36"/>
      <c r="E80" s="43"/>
    </row>
  </sheetData>
  <sheetProtection/>
  <mergeCells count="3">
    <mergeCell ref="A3:B3"/>
    <mergeCell ref="A1:F1"/>
    <mergeCell ref="A54:F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55">
      <selection activeCell="C14" sqref="C14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3.421875" style="1" customWidth="1"/>
    <col min="4" max="4" width="13.140625" style="1" customWidth="1"/>
    <col min="5" max="5" width="12.8515625" style="1" customWidth="1"/>
    <col min="6" max="6" width="35.57421875" style="1" customWidth="1"/>
    <col min="7" max="8" width="9.140625" style="1" customWidth="1"/>
    <col min="9" max="9" width="11.7109375" style="1" bestFit="1" customWidth="1"/>
    <col min="10" max="16384" width="9.140625" style="1" customWidth="1"/>
  </cols>
  <sheetData>
    <row r="1" spans="1:12" s="7" customFormat="1" ht="16.5" customHeight="1">
      <c r="A1" s="73" t="s">
        <v>41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6004740.19</v>
      </c>
      <c r="D3" s="21"/>
      <c r="E3" s="22">
        <v>6004740.19</v>
      </c>
      <c r="F3" s="20" t="s">
        <v>64</v>
      </c>
      <c r="G3" s="17"/>
      <c r="H3" s="18"/>
      <c r="I3" s="18"/>
      <c r="J3" s="19"/>
      <c r="K3" s="19"/>
      <c r="L3" s="19"/>
    </row>
    <row r="4" spans="1:6" ht="18.75" customHeight="1">
      <c r="A4" s="27" t="s">
        <v>132</v>
      </c>
      <c r="B4" s="56" t="s">
        <v>8</v>
      </c>
      <c r="C4" s="23">
        <v>1281.41</v>
      </c>
      <c r="D4" s="21"/>
      <c r="E4" s="23">
        <f>E3+C4-D4</f>
        <v>6006021.600000001</v>
      </c>
      <c r="F4" s="20" t="s">
        <v>10</v>
      </c>
    </row>
    <row r="5" spans="1:6" ht="18.75" customHeight="1">
      <c r="A5" s="27" t="s">
        <v>132</v>
      </c>
      <c r="B5" s="57" t="s">
        <v>15</v>
      </c>
      <c r="C5" s="24"/>
      <c r="D5" s="24">
        <v>75344</v>
      </c>
      <c r="E5" s="23">
        <f aca="true" t="shared" si="0" ref="E5:E49">E4+C5-D5</f>
        <v>5930677.600000001</v>
      </c>
      <c r="F5" s="25" t="s">
        <v>11</v>
      </c>
    </row>
    <row r="6" spans="1:6" ht="18.75" customHeight="1">
      <c r="A6" s="27" t="s">
        <v>132</v>
      </c>
      <c r="B6" s="58" t="s">
        <v>16</v>
      </c>
      <c r="C6" s="24"/>
      <c r="D6" s="24">
        <v>45000</v>
      </c>
      <c r="E6" s="23">
        <f t="shared" si="0"/>
        <v>5885677.600000001</v>
      </c>
      <c r="F6" s="25" t="s">
        <v>17</v>
      </c>
    </row>
    <row r="7" spans="1:6" ht="18.75" customHeight="1">
      <c r="A7" s="27" t="s">
        <v>132</v>
      </c>
      <c r="B7" s="58" t="s">
        <v>19</v>
      </c>
      <c r="C7" s="24"/>
      <c r="D7" s="24">
        <v>32000</v>
      </c>
      <c r="E7" s="23">
        <f t="shared" si="0"/>
        <v>5853677.600000001</v>
      </c>
      <c r="F7" s="25" t="s">
        <v>17</v>
      </c>
    </row>
    <row r="8" spans="1:6" ht="18.75" customHeight="1">
      <c r="A8" s="27" t="s">
        <v>132</v>
      </c>
      <c r="B8" s="57" t="s">
        <v>36</v>
      </c>
      <c r="C8" s="24"/>
      <c r="D8" s="24">
        <v>30000</v>
      </c>
      <c r="E8" s="23">
        <f t="shared" si="0"/>
        <v>5823677.600000001</v>
      </c>
      <c r="F8" s="25" t="s">
        <v>37</v>
      </c>
    </row>
    <row r="9" spans="1:6" ht="18.75" customHeight="1">
      <c r="A9" s="27" t="s">
        <v>132</v>
      </c>
      <c r="B9" s="57" t="s">
        <v>65</v>
      </c>
      <c r="C9" s="24"/>
      <c r="D9" s="24">
        <v>50000</v>
      </c>
      <c r="E9" s="23">
        <f t="shared" si="0"/>
        <v>5773677.600000001</v>
      </c>
      <c r="F9" s="25" t="s">
        <v>67</v>
      </c>
    </row>
    <row r="10" spans="1:6" ht="18.75" customHeight="1">
      <c r="A10" s="27" t="s">
        <v>132</v>
      </c>
      <c r="B10" s="57" t="s">
        <v>8</v>
      </c>
      <c r="C10" s="24"/>
      <c r="D10" s="24">
        <v>350</v>
      </c>
      <c r="E10" s="23">
        <f t="shared" si="0"/>
        <v>5773327.600000001</v>
      </c>
      <c r="F10" s="25" t="s">
        <v>9</v>
      </c>
    </row>
    <row r="11" spans="1:6" ht="18.75" customHeight="1">
      <c r="A11" s="27" t="s">
        <v>132</v>
      </c>
      <c r="B11" s="57" t="s">
        <v>16</v>
      </c>
      <c r="C11" s="24"/>
      <c r="D11" s="24">
        <v>1980</v>
      </c>
      <c r="E11" s="23">
        <f t="shared" si="0"/>
        <v>5771347.600000001</v>
      </c>
      <c r="F11" s="25" t="s">
        <v>18</v>
      </c>
    </row>
    <row r="12" spans="1:6" ht="18.75" customHeight="1">
      <c r="A12" s="27" t="s">
        <v>132</v>
      </c>
      <c r="B12" s="57" t="s">
        <v>19</v>
      </c>
      <c r="C12" s="24"/>
      <c r="D12" s="24">
        <v>1980</v>
      </c>
      <c r="E12" s="23">
        <f t="shared" si="0"/>
        <v>5769367.600000001</v>
      </c>
      <c r="F12" s="25" t="s">
        <v>18</v>
      </c>
    </row>
    <row r="13" spans="1:6" ht="18.75" customHeight="1">
      <c r="A13" s="27" t="s">
        <v>133</v>
      </c>
      <c r="B13" s="57" t="s">
        <v>78</v>
      </c>
      <c r="C13" s="24">
        <v>35280</v>
      </c>
      <c r="D13" s="24"/>
      <c r="E13" s="23">
        <f t="shared" si="0"/>
        <v>5804647.600000001</v>
      </c>
      <c r="F13" s="25" t="s">
        <v>134</v>
      </c>
    </row>
    <row r="14" spans="1:6" ht="18.75" customHeight="1">
      <c r="A14" s="27" t="s">
        <v>135</v>
      </c>
      <c r="B14" s="57" t="s">
        <v>91</v>
      </c>
      <c r="C14" s="24"/>
      <c r="D14" s="24">
        <v>299620.4</v>
      </c>
      <c r="E14" s="23">
        <f t="shared" si="0"/>
        <v>5505027.2</v>
      </c>
      <c r="F14" s="25" t="s">
        <v>95</v>
      </c>
    </row>
    <row r="15" spans="1:6" ht="18.75" customHeight="1">
      <c r="A15" s="27" t="s">
        <v>135</v>
      </c>
      <c r="B15" s="57" t="s">
        <v>92</v>
      </c>
      <c r="C15" s="24"/>
      <c r="D15" s="24">
        <v>34500</v>
      </c>
      <c r="E15" s="23">
        <f t="shared" si="0"/>
        <v>5470527.2</v>
      </c>
      <c r="F15" s="25" t="s">
        <v>137</v>
      </c>
    </row>
    <row r="16" spans="1:9" ht="18.75" customHeight="1">
      <c r="A16" s="27" t="s">
        <v>135</v>
      </c>
      <c r="B16" s="57" t="s">
        <v>80</v>
      </c>
      <c r="C16" s="24"/>
      <c r="D16" s="24">
        <v>4000</v>
      </c>
      <c r="E16" s="23">
        <f t="shared" si="0"/>
        <v>5466527.2</v>
      </c>
      <c r="F16" s="25" t="s">
        <v>136</v>
      </c>
      <c r="I16" s="43"/>
    </row>
    <row r="17" spans="1:9" ht="18.75" customHeight="1">
      <c r="A17" s="27" t="s">
        <v>135</v>
      </c>
      <c r="B17" s="58" t="s">
        <v>22</v>
      </c>
      <c r="C17" s="24"/>
      <c r="D17" s="24">
        <v>1839</v>
      </c>
      <c r="E17" s="23">
        <f t="shared" si="0"/>
        <v>5464688.2</v>
      </c>
      <c r="F17" s="25" t="s">
        <v>21</v>
      </c>
      <c r="I17" s="43"/>
    </row>
    <row r="18" spans="1:9" ht="18.75" customHeight="1">
      <c r="A18" s="27" t="s">
        <v>135</v>
      </c>
      <c r="B18" s="58" t="s">
        <v>8</v>
      </c>
      <c r="C18" s="24"/>
      <c r="D18" s="24">
        <v>599.62</v>
      </c>
      <c r="E18" s="23">
        <f t="shared" si="0"/>
        <v>5464088.58</v>
      </c>
      <c r="F18" s="25" t="s">
        <v>9</v>
      </c>
      <c r="I18" s="43"/>
    </row>
    <row r="19" spans="1:6" ht="18.75" customHeight="1">
      <c r="A19" s="27" t="s">
        <v>138</v>
      </c>
      <c r="B19" s="58" t="s">
        <v>139</v>
      </c>
      <c r="C19" s="24">
        <v>35277.36</v>
      </c>
      <c r="D19" s="24"/>
      <c r="E19" s="23">
        <f t="shared" si="0"/>
        <v>5499365.94</v>
      </c>
      <c r="F19" s="25" t="s">
        <v>134</v>
      </c>
    </row>
    <row r="20" spans="1:9" ht="18.75" customHeight="1">
      <c r="A20" s="27" t="s">
        <v>140</v>
      </c>
      <c r="B20" s="58" t="s">
        <v>141</v>
      </c>
      <c r="C20" s="24"/>
      <c r="D20" s="24">
        <v>500</v>
      </c>
      <c r="E20" s="23">
        <f t="shared" si="0"/>
        <v>5498865.94</v>
      </c>
      <c r="F20" s="25" t="s">
        <v>142</v>
      </c>
      <c r="I20" s="43"/>
    </row>
    <row r="21" spans="1:6" ht="18.75" customHeight="1">
      <c r="A21" s="27" t="s">
        <v>140</v>
      </c>
      <c r="B21" s="58" t="s">
        <v>8</v>
      </c>
      <c r="C21" s="23"/>
      <c r="D21" s="24">
        <v>50</v>
      </c>
      <c r="E21" s="23">
        <f t="shared" si="0"/>
        <v>5498815.94</v>
      </c>
      <c r="F21" s="25" t="s">
        <v>9</v>
      </c>
    </row>
    <row r="22" spans="1:6" ht="18.75" customHeight="1">
      <c r="A22" s="27" t="s">
        <v>143</v>
      </c>
      <c r="B22" s="58" t="s">
        <v>144</v>
      </c>
      <c r="C22" s="23"/>
      <c r="D22" s="24">
        <v>245578.37</v>
      </c>
      <c r="E22" s="23">
        <f t="shared" si="0"/>
        <v>5253237.57</v>
      </c>
      <c r="F22" s="25" t="s">
        <v>72</v>
      </c>
    </row>
    <row r="23" spans="1:6" ht="18.75" customHeight="1">
      <c r="A23" s="27" t="s">
        <v>143</v>
      </c>
      <c r="B23" s="58" t="s">
        <v>15</v>
      </c>
      <c r="C23" s="23"/>
      <c r="D23" s="24">
        <v>89277</v>
      </c>
      <c r="E23" s="23">
        <f t="shared" si="0"/>
        <v>5163960.57</v>
      </c>
      <c r="F23" s="25" t="s">
        <v>11</v>
      </c>
    </row>
    <row r="24" spans="1:6" ht="18.75" customHeight="1">
      <c r="A24" s="27" t="s">
        <v>143</v>
      </c>
      <c r="B24" s="58" t="s">
        <v>20</v>
      </c>
      <c r="C24" s="23"/>
      <c r="D24" s="24">
        <v>10405.84</v>
      </c>
      <c r="E24" s="23">
        <f t="shared" si="0"/>
        <v>5153554.73</v>
      </c>
      <c r="F24" s="25" t="s">
        <v>145</v>
      </c>
    </row>
    <row r="25" spans="1:6" ht="18.75" customHeight="1">
      <c r="A25" s="27" t="s">
        <v>143</v>
      </c>
      <c r="B25" s="58" t="s">
        <v>33</v>
      </c>
      <c r="C25" s="24"/>
      <c r="D25" s="24">
        <v>4793.69</v>
      </c>
      <c r="E25" s="23">
        <f t="shared" si="0"/>
        <v>5148761.04</v>
      </c>
      <c r="F25" s="25" t="s">
        <v>93</v>
      </c>
    </row>
    <row r="26" spans="1:6" ht="18.75" customHeight="1">
      <c r="A26" s="27" t="s">
        <v>143</v>
      </c>
      <c r="B26" s="58" t="s">
        <v>83</v>
      </c>
      <c r="C26" s="24"/>
      <c r="D26" s="24">
        <v>2200.33</v>
      </c>
      <c r="E26" s="23">
        <f t="shared" si="0"/>
        <v>5146560.71</v>
      </c>
      <c r="F26" s="25" t="s">
        <v>146</v>
      </c>
    </row>
    <row r="27" spans="1:6" ht="18.75" customHeight="1">
      <c r="A27" s="27" t="s">
        <v>143</v>
      </c>
      <c r="B27" s="58" t="s">
        <v>83</v>
      </c>
      <c r="C27" s="24"/>
      <c r="D27" s="24">
        <v>733.45</v>
      </c>
      <c r="E27" s="23">
        <f t="shared" si="0"/>
        <v>5145827.26</v>
      </c>
      <c r="F27" s="25" t="s">
        <v>147</v>
      </c>
    </row>
    <row r="28" spans="1:6" ht="18.75" customHeight="1">
      <c r="A28" s="27" t="s">
        <v>143</v>
      </c>
      <c r="B28" s="58" t="s">
        <v>8</v>
      </c>
      <c r="C28" s="24"/>
      <c r="D28" s="24">
        <v>372.79</v>
      </c>
      <c r="E28" s="23">
        <f t="shared" si="0"/>
        <v>5145454.47</v>
      </c>
      <c r="F28" s="25" t="s">
        <v>9</v>
      </c>
    </row>
    <row r="29" spans="1:6" ht="18.75" customHeight="1">
      <c r="A29" s="27" t="s">
        <v>148</v>
      </c>
      <c r="B29" s="57" t="s">
        <v>5</v>
      </c>
      <c r="C29" s="24">
        <v>342616</v>
      </c>
      <c r="D29" s="24"/>
      <c r="E29" s="23">
        <f t="shared" si="0"/>
        <v>5488070.47</v>
      </c>
      <c r="F29" s="25" t="s">
        <v>6</v>
      </c>
    </row>
    <row r="30" spans="1:6" ht="18.75" customHeight="1">
      <c r="A30" s="27" t="s">
        <v>149</v>
      </c>
      <c r="B30" s="59" t="s">
        <v>101</v>
      </c>
      <c r="C30" s="29"/>
      <c r="D30" s="29">
        <v>147214.01</v>
      </c>
      <c r="E30" s="23">
        <f t="shared" si="0"/>
        <v>5340856.46</v>
      </c>
      <c r="F30" s="25" t="s">
        <v>150</v>
      </c>
    </row>
    <row r="31" spans="1:6" ht="18.75" customHeight="1">
      <c r="A31" s="27" t="s">
        <v>149</v>
      </c>
      <c r="B31" s="57" t="s">
        <v>151</v>
      </c>
      <c r="C31" s="29"/>
      <c r="D31" s="24">
        <v>28924.63</v>
      </c>
      <c r="E31" s="23">
        <f t="shared" si="0"/>
        <v>5311931.83</v>
      </c>
      <c r="F31" s="25" t="s">
        <v>157</v>
      </c>
    </row>
    <row r="32" spans="1:6" ht="18.75" customHeight="1">
      <c r="A32" s="27" t="s">
        <v>149</v>
      </c>
      <c r="B32" s="57" t="s">
        <v>152</v>
      </c>
      <c r="C32" s="29"/>
      <c r="D32" s="24">
        <v>14406.98</v>
      </c>
      <c r="E32" s="23">
        <f t="shared" si="0"/>
        <v>5297524.85</v>
      </c>
      <c r="F32" s="25" t="s">
        <v>156</v>
      </c>
    </row>
    <row r="33" spans="1:6" ht="18.75" customHeight="1">
      <c r="A33" s="27" t="s">
        <v>149</v>
      </c>
      <c r="B33" s="60" t="s">
        <v>153</v>
      </c>
      <c r="C33" s="29"/>
      <c r="D33" s="24">
        <v>11700</v>
      </c>
      <c r="E33" s="23">
        <f t="shared" si="0"/>
        <v>5285824.85</v>
      </c>
      <c r="F33" s="25" t="s">
        <v>155</v>
      </c>
    </row>
    <row r="34" spans="1:6" ht="18.75" customHeight="1">
      <c r="A34" s="27" t="s">
        <v>149</v>
      </c>
      <c r="B34" s="60" t="s">
        <v>20</v>
      </c>
      <c r="C34" s="29"/>
      <c r="D34" s="35">
        <v>10330.36</v>
      </c>
      <c r="E34" s="23">
        <f t="shared" si="0"/>
        <v>5275494.489999999</v>
      </c>
      <c r="F34" s="25" t="s">
        <v>154</v>
      </c>
    </row>
    <row r="35" spans="1:6" ht="18.75" customHeight="1">
      <c r="A35" s="27" t="s">
        <v>149</v>
      </c>
      <c r="B35" s="60" t="s">
        <v>8</v>
      </c>
      <c r="C35" s="24"/>
      <c r="D35" s="35">
        <v>273.61</v>
      </c>
      <c r="E35" s="23">
        <f t="shared" si="0"/>
        <v>5275220.879999999</v>
      </c>
      <c r="F35" s="25" t="s">
        <v>9</v>
      </c>
    </row>
    <row r="36" spans="1:6" ht="18.75" customHeight="1">
      <c r="A36" s="27" t="s">
        <v>158</v>
      </c>
      <c r="B36" s="60" t="s">
        <v>153</v>
      </c>
      <c r="C36" s="24"/>
      <c r="D36" s="35">
        <v>23280</v>
      </c>
      <c r="E36" s="23">
        <f t="shared" si="0"/>
        <v>5251940.879999999</v>
      </c>
      <c r="F36" s="25" t="s">
        <v>160</v>
      </c>
    </row>
    <row r="37" spans="1:6" ht="18.75" customHeight="1">
      <c r="A37" s="27" t="s">
        <v>158</v>
      </c>
      <c r="B37" s="60" t="s">
        <v>159</v>
      </c>
      <c r="C37" s="24"/>
      <c r="D37" s="35">
        <v>10379.95</v>
      </c>
      <c r="E37" s="23">
        <f t="shared" si="0"/>
        <v>5241560.929999999</v>
      </c>
      <c r="F37" s="25" t="s">
        <v>161</v>
      </c>
    </row>
    <row r="38" spans="1:6" ht="18.75" customHeight="1">
      <c r="A38" s="27" t="s">
        <v>158</v>
      </c>
      <c r="B38" s="60" t="s">
        <v>8</v>
      </c>
      <c r="C38" s="24"/>
      <c r="D38" s="35">
        <v>100</v>
      </c>
      <c r="E38" s="23">
        <f t="shared" si="0"/>
        <v>5241460.929999999</v>
      </c>
      <c r="F38" s="25" t="s">
        <v>9</v>
      </c>
    </row>
    <row r="39" spans="1:6" ht="18.75" customHeight="1">
      <c r="A39" s="27" t="s">
        <v>162</v>
      </c>
      <c r="B39" s="60" t="s">
        <v>31</v>
      </c>
      <c r="C39" s="24"/>
      <c r="D39" s="35">
        <v>233856</v>
      </c>
      <c r="E39" s="23">
        <f t="shared" si="0"/>
        <v>5007604.929999999</v>
      </c>
      <c r="F39" s="25" t="s">
        <v>164</v>
      </c>
    </row>
    <row r="40" spans="1:6" ht="18.75" customHeight="1">
      <c r="A40" s="27" t="s">
        <v>162</v>
      </c>
      <c r="B40" s="60" t="s">
        <v>163</v>
      </c>
      <c r="C40" s="24"/>
      <c r="D40" s="35">
        <v>2400</v>
      </c>
      <c r="E40" s="23">
        <f t="shared" si="0"/>
        <v>5005204.929999999</v>
      </c>
      <c r="F40" s="25" t="s">
        <v>93</v>
      </c>
    </row>
    <row r="41" spans="1:6" ht="18.75" customHeight="1">
      <c r="A41" s="27" t="s">
        <v>162</v>
      </c>
      <c r="B41" s="60" t="s">
        <v>8</v>
      </c>
      <c r="C41" s="24"/>
      <c r="D41" s="35">
        <v>166.93</v>
      </c>
      <c r="E41" s="23">
        <f t="shared" si="0"/>
        <v>5005037.999999999</v>
      </c>
      <c r="F41" s="25" t="s">
        <v>9</v>
      </c>
    </row>
    <row r="42" spans="1:6" ht="18.75" customHeight="1">
      <c r="A42" s="27" t="s">
        <v>165</v>
      </c>
      <c r="B42" s="60" t="s">
        <v>29</v>
      </c>
      <c r="C42" s="24">
        <v>7055.47</v>
      </c>
      <c r="D42" s="35"/>
      <c r="E42" s="23">
        <f t="shared" si="0"/>
        <v>5012093.469999999</v>
      </c>
      <c r="F42" s="25" t="s">
        <v>166</v>
      </c>
    </row>
    <row r="43" spans="1:6" ht="18.75" customHeight="1">
      <c r="A43" s="27" t="s">
        <v>167</v>
      </c>
      <c r="B43" s="60" t="s">
        <v>92</v>
      </c>
      <c r="C43" s="24"/>
      <c r="D43" s="35">
        <v>179280</v>
      </c>
      <c r="E43" s="23">
        <f t="shared" si="0"/>
        <v>4832813.469999999</v>
      </c>
      <c r="F43" s="25" t="s">
        <v>169</v>
      </c>
    </row>
    <row r="44" spans="1:6" ht="18.75" customHeight="1">
      <c r="A44" s="27" t="s">
        <v>167</v>
      </c>
      <c r="B44" s="60" t="s">
        <v>8</v>
      </c>
      <c r="C44" s="24"/>
      <c r="D44" s="35">
        <v>89.64</v>
      </c>
      <c r="E44" s="23">
        <f t="shared" si="0"/>
        <v>4832723.829999999</v>
      </c>
      <c r="F44" s="25" t="s">
        <v>9</v>
      </c>
    </row>
    <row r="45" spans="1:6" ht="18.75" customHeight="1">
      <c r="A45" s="27" t="s">
        <v>167</v>
      </c>
      <c r="B45" s="60" t="s">
        <v>5</v>
      </c>
      <c r="C45" s="24">
        <v>361933.2</v>
      </c>
      <c r="D45" s="35"/>
      <c r="E45" s="23">
        <f t="shared" si="0"/>
        <v>5194657.029999999</v>
      </c>
      <c r="F45" s="25" t="s">
        <v>6</v>
      </c>
    </row>
    <row r="46" spans="1:6" ht="18.75" customHeight="1">
      <c r="A46" s="27" t="s">
        <v>167</v>
      </c>
      <c r="B46" s="60" t="s">
        <v>168</v>
      </c>
      <c r="C46" s="24">
        <v>7053.29</v>
      </c>
      <c r="D46" s="35"/>
      <c r="E46" s="23">
        <f t="shared" si="0"/>
        <v>5201710.319999999</v>
      </c>
      <c r="F46" s="25" t="s">
        <v>170</v>
      </c>
    </row>
    <row r="47" spans="1:6" ht="18.75" customHeight="1">
      <c r="A47" s="27" t="s">
        <v>171</v>
      </c>
      <c r="B47" s="60" t="s">
        <v>16</v>
      </c>
      <c r="C47" s="24"/>
      <c r="D47" s="35">
        <v>7362</v>
      </c>
      <c r="E47" s="23">
        <f t="shared" si="0"/>
        <v>5194348.319999999</v>
      </c>
      <c r="F47" s="25" t="s">
        <v>172</v>
      </c>
    </row>
    <row r="48" spans="1:6" ht="18.75" customHeight="1">
      <c r="A48" s="27" t="s">
        <v>171</v>
      </c>
      <c r="B48" s="60" t="s">
        <v>8</v>
      </c>
      <c r="C48" s="24"/>
      <c r="D48" s="35">
        <v>50</v>
      </c>
      <c r="E48" s="23">
        <f t="shared" si="0"/>
        <v>5194298.319999999</v>
      </c>
      <c r="F48" s="25" t="s">
        <v>9</v>
      </c>
    </row>
    <row r="49" spans="1:6" ht="18.75" customHeight="1">
      <c r="A49" s="27" t="s">
        <v>173</v>
      </c>
      <c r="B49" s="60" t="s">
        <v>8</v>
      </c>
      <c r="C49" s="24"/>
      <c r="D49" s="35">
        <v>500</v>
      </c>
      <c r="E49" s="23">
        <f t="shared" si="0"/>
        <v>5193798.319999999</v>
      </c>
      <c r="F49" s="25" t="s">
        <v>9</v>
      </c>
    </row>
    <row r="50" spans="1:6" ht="18.75" customHeight="1">
      <c r="A50" s="27"/>
      <c r="B50" s="60"/>
      <c r="C50" s="24"/>
      <c r="D50" s="35"/>
      <c r="E50" s="23"/>
      <c r="F50" s="25"/>
    </row>
    <row r="51" spans="1:6" ht="18.75" customHeight="1">
      <c r="A51" s="27"/>
      <c r="B51" s="60"/>
      <c r="C51" s="24"/>
      <c r="D51" s="35"/>
      <c r="E51" s="23"/>
      <c r="F51" s="25"/>
    </row>
    <row r="52" spans="1:6" ht="18.75" customHeight="1">
      <c r="A52" s="27"/>
      <c r="B52" s="61" t="s">
        <v>13</v>
      </c>
      <c r="C52" s="24">
        <f>SUM(C3:C50)</f>
        <v>6795236.920000001</v>
      </c>
      <c r="D52" s="24">
        <f>SUM(D3:D50)</f>
        <v>1601438.5999999999</v>
      </c>
      <c r="E52" s="23">
        <f>E53+C52-D52</f>
        <v>5193798.320000001</v>
      </c>
      <c r="F52" s="25"/>
    </row>
    <row r="53" spans="1:6" ht="18.75" customHeight="1">
      <c r="A53" s="8"/>
      <c r="B53" s="62"/>
      <c r="D53" s="45"/>
      <c r="E53" s="4"/>
      <c r="F53" s="11"/>
    </row>
    <row r="54" spans="1:6" ht="18.75" customHeight="1">
      <c r="A54" s="77" t="s">
        <v>111</v>
      </c>
      <c r="B54" s="78"/>
      <c r="C54" s="78"/>
      <c r="D54" s="78"/>
      <c r="E54" s="78"/>
      <c r="F54" s="79"/>
    </row>
    <row r="55" spans="1:6" ht="18.75" customHeight="1">
      <c r="A55" s="48"/>
      <c r="B55" s="53" t="s">
        <v>112</v>
      </c>
      <c r="C55" s="47" t="s">
        <v>113</v>
      </c>
      <c r="D55" s="67" t="s">
        <v>114</v>
      </c>
      <c r="E55" s="46" t="s">
        <v>115</v>
      </c>
      <c r="F55" s="51"/>
    </row>
    <row r="56" spans="1:6" ht="18.75" customHeight="1">
      <c r="A56" s="49"/>
      <c r="B56" s="63" t="s">
        <v>116</v>
      </c>
      <c r="C56" s="24">
        <v>6004740.19</v>
      </c>
      <c r="D56" s="24"/>
      <c r="E56" s="50"/>
      <c r="F56" s="52"/>
    </row>
    <row r="57" spans="1:6" ht="25.5" customHeight="1">
      <c r="A57" s="49"/>
      <c r="B57" s="64" t="s">
        <v>117</v>
      </c>
      <c r="C57" s="24">
        <f>C45+C29</f>
        <v>704549.2</v>
      </c>
      <c r="D57" s="24"/>
      <c r="E57" s="50"/>
      <c r="F57" s="52"/>
    </row>
    <row r="58" spans="2:6" ht="18.75" customHeight="1">
      <c r="B58" s="58" t="s">
        <v>118</v>
      </c>
      <c r="C58" s="43">
        <f>C13+C19+C42+C46</f>
        <v>84666.12</v>
      </c>
      <c r="D58" s="24"/>
      <c r="E58" s="23"/>
      <c r="F58" s="11"/>
    </row>
    <row r="59" spans="2:5" ht="18.75" customHeight="1">
      <c r="B59" s="64" t="s">
        <v>119</v>
      </c>
      <c r="C59" s="54">
        <v>1281.41</v>
      </c>
      <c r="D59" s="54"/>
      <c r="E59" s="54"/>
    </row>
    <row r="60" spans="2:5" ht="18.75" customHeight="1">
      <c r="B60" s="64" t="s">
        <v>120</v>
      </c>
      <c r="C60" s="54">
        <f>SUM(C57:C59)</f>
        <v>790496.73</v>
      </c>
      <c r="D60" s="54"/>
      <c r="E60" s="54"/>
    </row>
    <row r="61" spans="2:5" ht="18.75" customHeight="1">
      <c r="B61" s="64" t="s">
        <v>121</v>
      </c>
      <c r="C61" s="54"/>
      <c r="D61" s="54">
        <f>D5+D6+D7+D8+D9+D11+D12</f>
        <v>236304</v>
      </c>
      <c r="E61" s="54"/>
    </row>
    <row r="62" spans="2:5" ht="18.75" customHeight="1">
      <c r="B62" s="64" t="s">
        <v>122</v>
      </c>
      <c r="C62" s="54"/>
      <c r="D62" s="54">
        <f>D14+D22</f>
        <v>545198.77</v>
      </c>
      <c r="E62" s="54"/>
    </row>
    <row r="63" spans="2:5" ht="18.75" customHeight="1">
      <c r="B63" s="64" t="s">
        <v>123</v>
      </c>
      <c r="C63" s="54"/>
      <c r="D63" s="54">
        <v>233856</v>
      </c>
      <c r="E63" s="54"/>
    </row>
    <row r="64" spans="2:5" ht="30" customHeight="1">
      <c r="B64" s="64" t="s">
        <v>174</v>
      </c>
      <c r="C64" s="24"/>
      <c r="D64" s="54">
        <f>D16+D33+D31</f>
        <v>44624.630000000005</v>
      </c>
      <c r="E64" s="54"/>
    </row>
    <row r="65" spans="2:5" ht="12.75">
      <c r="B65" s="64" t="s">
        <v>125</v>
      </c>
      <c r="C65" s="54"/>
      <c r="D65" s="54">
        <v>147214.01</v>
      </c>
      <c r="E65" s="54"/>
    </row>
    <row r="66" spans="2:5" ht="12.75">
      <c r="B66" s="66" t="s">
        <v>126</v>
      </c>
      <c r="C66" s="31"/>
      <c r="D66" s="54">
        <f>D26+D27</f>
        <v>2933.7799999999997</v>
      </c>
      <c r="E66" s="31"/>
    </row>
    <row r="67" spans="2:5" ht="12.75">
      <c r="B67" s="66" t="s">
        <v>127</v>
      </c>
      <c r="C67" s="31"/>
      <c r="D67" s="54">
        <v>1839</v>
      </c>
      <c r="E67" s="31"/>
    </row>
    <row r="68" spans="2:5" ht="12.75">
      <c r="B68" s="66" t="s">
        <v>128</v>
      </c>
      <c r="C68" s="31"/>
      <c r="D68" s="54">
        <v>0</v>
      </c>
      <c r="E68" s="31"/>
    </row>
    <row r="69" spans="2:5" ht="15" customHeight="1">
      <c r="B69" s="66" t="s">
        <v>221</v>
      </c>
      <c r="C69" s="31"/>
      <c r="D69" s="54">
        <f>D24</f>
        <v>10405.84</v>
      </c>
      <c r="E69" s="31"/>
    </row>
    <row r="70" spans="2:5" ht="12.75">
      <c r="B70" s="66" t="s">
        <v>130</v>
      </c>
      <c r="C70" s="31"/>
      <c r="D70" s="54">
        <f>D23</f>
        <v>89277</v>
      </c>
      <c r="E70" s="31"/>
    </row>
    <row r="71" spans="2:5" ht="12.75">
      <c r="B71" s="66" t="s">
        <v>131</v>
      </c>
      <c r="C71" s="31"/>
      <c r="D71" s="54">
        <f>D10+D15+D18+D20+D21+D25+D28+D32+D34+D35+D36+D37+D38+D40+D41+D43+D44+D47+D48+D49</f>
        <v>289785.57</v>
      </c>
      <c r="E71" s="54"/>
    </row>
    <row r="72" spans="1:6" ht="12.75">
      <c r="A72" s="69"/>
      <c r="B72" s="68" t="s">
        <v>13</v>
      </c>
      <c r="C72" s="70">
        <f>C60+C56</f>
        <v>6795236.92</v>
      </c>
      <c r="D72" s="70">
        <f>SUM(D61:D71)</f>
        <v>1601438.6</v>
      </c>
      <c r="E72" s="70">
        <f>C72-D72</f>
        <v>5193798.32</v>
      </c>
      <c r="F72" s="69"/>
    </row>
    <row r="73" spans="2:4" ht="12.75">
      <c r="B73" s="65"/>
      <c r="D73" s="43"/>
    </row>
    <row r="74" spans="2:4" ht="12.75">
      <c r="B74" s="65"/>
      <c r="D74" s="43"/>
    </row>
    <row r="75" spans="2:4" ht="12.75">
      <c r="B75" s="65"/>
      <c r="D75" s="43"/>
    </row>
    <row r="76" spans="2:5" ht="13.5">
      <c r="B76" s="58" t="s">
        <v>24</v>
      </c>
      <c r="C76" s="36"/>
      <c r="D76" s="43"/>
      <c r="E76" s="43"/>
    </row>
    <row r="77" spans="2:5" ht="13.5">
      <c r="B77" s="58" t="s">
        <v>25</v>
      </c>
      <c r="C77" s="36"/>
      <c r="D77" s="43"/>
      <c r="E77" s="43"/>
    </row>
    <row r="78" spans="2:5" ht="13.5">
      <c r="B78" s="58" t="s">
        <v>26</v>
      </c>
      <c r="C78" s="36"/>
      <c r="D78" s="43"/>
      <c r="E78" s="43"/>
    </row>
    <row r="79" spans="2:5" ht="13.5">
      <c r="B79" s="58" t="s">
        <v>27</v>
      </c>
      <c r="C79" s="36"/>
      <c r="D79" s="43"/>
      <c r="E79" s="43"/>
    </row>
    <row r="80" spans="2:5" ht="13.5">
      <c r="B80" s="57" t="s">
        <v>28</v>
      </c>
      <c r="C80" s="36"/>
      <c r="D80" s="43"/>
      <c r="E80" s="43"/>
    </row>
  </sheetData>
  <sheetProtection/>
  <mergeCells count="3">
    <mergeCell ref="A1:F1"/>
    <mergeCell ref="A3:B3"/>
    <mergeCell ref="A54:F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58">
      <selection activeCell="C65" sqref="C65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4" width="13.421875" style="1" customWidth="1"/>
    <col min="5" max="5" width="13.0039062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42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5193798.32</v>
      </c>
      <c r="D3" s="21"/>
      <c r="E3" s="22">
        <v>5193798.32</v>
      </c>
      <c r="F3" s="20" t="s">
        <v>43</v>
      </c>
      <c r="G3" s="17"/>
      <c r="H3" s="18"/>
      <c r="I3" s="18"/>
      <c r="J3" s="19"/>
      <c r="K3" s="19"/>
      <c r="L3" s="19"/>
    </row>
    <row r="4" spans="1:6" ht="18.75" customHeight="1">
      <c r="A4" s="27" t="s">
        <v>175</v>
      </c>
      <c r="B4" s="56" t="s">
        <v>8</v>
      </c>
      <c r="C4" s="23">
        <v>1078.37</v>
      </c>
      <c r="D4" s="21"/>
      <c r="E4" s="23">
        <f>E3+C4-D4</f>
        <v>5194876.69</v>
      </c>
      <c r="F4" s="20" t="s">
        <v>10</v>
      </c>
    </row>
    <row r="5" spans="1:6" ht="18.75" customHeight="1">
      <c r="A5" s="27" t="s">
        <v>175</v>
      </c>
      <c r="B5" s="57" t="s">
        <v>15</v>
      </c>
      <c r="C5" s="24"/>
      <c r="D5" s="24">
        <v>75344</v>
      </c>
      <c r="E5" s="23">
        <f aca="true" t="shared" si="0" ref="E5:E57">E4+C5-D5</f>
        <v>5119532.69</v>
      </c>
      <c r="F5" s="25" t="s">
        <v>11</v>
      </c>
    </row>
    <row r="6" spans="1:6" ht="18.75" customHeight="1">
      <c r="A6" s="27" t="s">
        <v>175</v>
      </c>
      <c r="B6" s="58" t="s">
        <v>16</v>
      </c>
      <c r="C6" s="24"/>
      <c r="D6" s="24">
        <v>45000</v>
      </c>
      <c r="E6" s="23">
        <f t="shared" si="0"/>
        <v>5074532.69</v>
      </c>
      <c r="F6" s="25" t="s">
        <v>17</v>
      </c>
    </row>
    <row r="7" spans="1:6" ht="18.75" customHeight="1">
      <c r="A7" s="27" t="s">
        <v>175</v>
      </c>
      <c r="B7" s="58" t="s">
        <v>19</v>
      </c>
      <c r="C7" s="24"/>
      <c r="D7" s="24">
        <v>32000</v>
      </c>
      <c r="E7" s="23">
        <f t="shared" si="0"/>
        <v>5042532.69</v>
      </c>
      <c r="F7" s="25" t="s">
        <v>17</v>
      </c>
    </row>
    <row r="8" spans="1:6" ht="18.75" customHeight="1">
      <c r="A8" s="27" t="s">
        <v>175</v>
      </c>
      <c r="B8" s="57" t="s">
        <v>36</v>
      </c>
      <c r="C8" s="24"/>
      <c r="D8" s="24">
        <v>30000</v>
      </c>
      <c r="E8" s="23">
        <f t="shared" si="0"/>
        <v>5012532.69</v>
      </c>
      <c r="F8" s="25" t="s">
        <v>37</v>
      </c>
    </row>
    <row r="9" spans="1:6" ht="18.75" customHeight="1">
      <c r="A9" s="27" t="s">
        <v>175</v>
      </c>
      <c r="B9" s="57" t="s">
        <v>65</v>
      </c>
      <c r="C9" s="24"/>
      <c r="D9" s="24">
        <v>50000</v>
      </c>
      <c r="E9" s="23">
        <f t="shared" si="0"/>
        <v>4962532.69</v>
      </c>
      <c r="F9" s="25" t="s">
        <v>67</v>
      </c>
    </row>
    <row r="10" spans="1:6" ht="18.75" customHeight="1">
      <c r="A10" s="27" t="s">
        <v>175</v>
      </c>
      <c r="B10" s="57" t="s">
        <v>8</v>
      </c>
      <c r="C10" s="24"/>
      <c r="D10" s="24">
        <v>350</v>
      </c>
      <c r="E10" s="23">
        <f t="shared" si="0"/>
        <v>4962182.69</v>
      </c>
      <c r="F10" s="25" t="s">
        <v>9</v>
      </c>
    </row>
    <row r="11" spans="1:6" ht="18.75" customHeight="1">
      <c r="A11" s="27" t="s">
        <v>175</v>
      </c>
      <c r="B11" s="57" t="s">
        <v>16</v>
      </c>
      <c r="C11" s="24"/>
      <c r="D11" s="24">
        <v>1980</v>
      </c>
      <c r="E11" s="23">
        <f t="shared" si="0"/>
        <v>4960202.69</v>
      </c>
      <c r="F11" s="25" t="s">
        <v>18</v>
      </c>
    </row>
    <row r="12" spans="1:6" ht="18.75" customHeight="1">
      <c r="A12" s="27" t="s">
        <v>175</v>
      </c>
      <c r="B12" s="57" t="s">
        <v>19</v>
      </c>
      <c r="C12" s="24"/>
      <c r="D12" s="24">
        <v>1980</v>
      </c>
      <c r="E12" s="23">
        <f t="shared" si="0"/>
        <v>4958222.69</v>
      </c>
      <c r="F12" s="25" t="s">
        <v>18</v>
      </c>
    </row>
    <row r="13" spans="1:6" ht="18.75" customHeight="1">
      <c r="A13" s="27" t="s">
        <v>176</v>
      </c>
      <c r="B13" s="57" t="s">
        <v>8</v>
      </c>
      <c r="C13" s="24"/>
      <c r="D13" s="24">
        <v>225</v>
      </c>
      <c r="E13" s="23">
        <f t="shared" si="0"/>
        <v>4957997.69</v>
      </c>
      <c r="F13" s="25" t="s">
        <v>9</v>
      </c>
    </row>
    <row r="14" spans="1:6" ht="18.75" customHeight="1">
      <c r="A14" s="27" t="s">
        <v>176</v>
      </c>
      <c r="B14" s="57" t="s">
        <v>91</v>
      </c>
      <c r="C14" s="24"/>
      <c r="D14" s="24">
        <v>300000</v>
      </c>
      <c r="E14" s="23">
        <f t="shared" si="0"/>
        <v>4657997.69</v>
      </c>
      <c r="F14" s="25" t="s">
        <v>177</v>
      </c>
    </row>
    <row r="15" spans="1:6" ht="18.75" customHeight="1">
      <c r="A15" s="27" t="s">
        <v>178</v>
      </c>
      <c r="B15" s="57" t="s">
        <v>179</v>
      </c>
      <c r="C15" s="24">
        <v>35268</v>
      </c>
      <c r="D15" s="24"/>
      <c r="E15" s="23">
        <f t="shared" si="0"/>
        <v>4693265.69</v>
      </c>
      <c r="F15" s="25" t="s">
        <v>180</v>
      </c>
    </row>
    <row r="16" spans="1:6" ht="18.75" customHeight="1">
      <c r="A16" s="27" t="s">
        <v>181</v>
      </c>
      <c r="B16" s="57" t="s">
        <v>151</v>
      </c>
      <c r="C16" s="24"/>
      <c r="D16" s="24">
        <v>28914.82</v>
      </c>
      <c r="E16" s="23">
        <f t="shared" si="0"/>
        <v>4664350.87</v>
      </c>
      <c r="F16" s="25" t="s">
        <v>182</v>
      </c>
    </row>
    <row r="17" spans="1:6" ht="18.75" customHeight="1">
      <c r="A17" s="27" t="s">
        <v>181</v>
      </c>
      <c r="B17" s="58" t="s">
        <v>20</v>
      </c>
      <c r="C17" s="24"/>
      <c r="D17" s="24">
        <v>10402.3</v>
      </c>
      <c r="E17" s="23">
        <f t="shared" si="0"/>
        <v>4653948.57</v>
      </c>
      <c r="F17" s="25" t="s">
        <v>183</v>
      </c>
    </row>
    <row r="18" spans="1:6" ht="18.75" customHeight="1">
      <c r="A18" s="27" t="s">
        <v>181</v>
      </c>
      <c r="B18" s="58" t="s">
        <v>151</v>
      </c>
      <c r="C18" s="24"/>
      <c r="D18" s="24">
        <v>10375.2</v>
      </c>
      <c r="E18" s="23">
        <f t="shared" si="0"/>
        <v>4643573.37</v>
      </c>
      <c r="F18" s="25" t="s">
        <v>184</v>
      </c>
    </row>
    <row r="19" spans="1:6" ht="18.75" customHeight="1">
      <c r="A19" s="27" t="s">
        <v>181</v>
      </c>
      <c r="B19" s="58" t="s">
        <v>16</v>
      </c>
      <c r="C19" s="24"/>
      <c r="D19" s="24">
        <v>2426</v>
      </c>
      <c r="E19" s="23">
        <f t="shared" si="0"/>
        <v>4641147.37</v>
      </c>
      <c r="F19" s="25" t="s">
        <v>172</v>
      </c>
    </row>
    <row r="20" spans="1:6" ht="18.75" customHeight="1">
      <c r="A20" s="27" t="s">
        <v>181</v>
      </c>
      <c r="B20" s="58" t="s">
        <v>22</v>
      </c>
      <c r="C20" s="24"/>
      <c r="D20" s="24">
        <v>1614</v>
      </c>
      <c r="E20" s="23">
        <f t="shared" si="0"/>
        <v>4639533.37</v>
      </c>
      <c r="F20" s="25" t="s">
        <v>21</v>
      </c>
    </row>
    <row r="21" spans="1:6" ht="18.75" customHeight="1">
      <c r="A21" s="27" t="s">
        <v>181</v>
      </c>
      <c r="B21" s="58" t="s">
        <v>8</v>
      </c>
      <c r="C21" s="23"/>
      <c r="D21" s="24">
        <v>250</v>
      </c>
      <c r="E21" s="23">
        <f t="shared" si="0"/>
        <v>4639283.37</v>
      </c>
      <c r="F21" s="25" t="s">
        <v>9</v>
      </c>
    </row>
    <row r="22" spans="1:6" ht="18.75" customHeight="1">
      <c r="A22" s="27" t="s">
        <v>181</v>
      </c>
      <c r="B22" s="58" t="s">
        <v>139</v>
      </c>
      <c r="C22" s="23">
        <v>35266.47</v>
      </c>
      <c r="D22" s="24"/>
      <c r="E22" s="23">
        <f t="shared" si="0"/>
        <v>4674549.84</v>
      </c>
      <c r="F22" s="25" t="s">
        <v>185</v>
      </c>
    </row>
    <row r="23" spans="1:6" ht="18.75" customHeight="1">
      <c r="A23" s="27" t="s">
        <v>181</v>
      </c>
      <c r="B23" s="58" t="s">
        <v>22</v>
      </c>
      <c r="C23" s="23">
        <v>11285.27</v>
      </c>
      <c r="D23" s="24"/>
      <c r="E23" s="23">
        <f t="shared" si="0"/>
        <v>4685835.109999999</v>
      </c>
      <c r="F23" s="25" t="s">
        <v>186</v>
      </c>
    </row>
    <row r="24" spans="1:6" ht="18.75" customHeight="1">
      <c r="A24" s="27" t="s">
        <v>187</v>
      </c>
      <c r="B24" s="58" t="s">
        <v>92</v>
      </c>
      <c r="C24" s="23"/>
      <c r="D24" s="24">
        <v>13968</v>
      </c>
      <c r="E24" s="23">
        <f t="shared" si="0"/>
        <v>4671867.109999999</v>
      </c>
      <c r="F24" s="25" t="s">
        <v>188</v>
      </c>
    </row>
    <row r="25" spans="1:6" ht="18.75" customHeight="1">
      <c r="A25" s="27" t="s">
        <v>187</v>
      </c>
      <c r="B25" s="58" t="s">
        <v>189</v>
      </c>
      <c r="C25" s="24"/>
      <c r="D25" s="24">
        <v>11800</v>
      </c>
      <c r="E25" s="23">
        <f t="shared" si="0"/>
        <v>4660067.109999999</v>
      </c>
      <c r="F25" s="25" t="s">
        <v>190</v>
      </c>
    </row>
    <row r="26" spans="1:6" ht="18.75" customHeight="1">
      <c r="A26" s="27" t="s">
        <v>187</v>
      </c>
      <c r="B26" s="58" t="s">
        <v>191</v>
      </c>
      <c r="C26" s="24"/>
      <c r="D26" s="24">
        <v>6000</v>
      </c>
      <c r="E26" s="23">
        <f t="shared" si="0"/>
        <v>4654067.109999999</v>
      </c>
      <c r="F26" s="25" t="s">
        <v>192</v>
      </c>
    </row>
    <row r="27" spans="1:6" ht="18.75" customHeight="1">
      <c r="A27" s="27" t="s">
        <v>187</v>
      </c>
      <c r="B27" s="58" t="s">
        <v>193</v>
      </c>
      <c r="C27" s="24"/>
      <c r="D27" s="24">
        <v>5640</v>
      </c>
      <c r="E27" s="23">
        <f t="shared" si="0"/>
        <v>4648427.109999999</v>
      </c>
      <c r="F27" s="25" t="s">
        <v>195</v>
      </c>
    </row>
    <row r="28" spans="1:6" ht="18.75" customHeight="1">
      <c r="A28" s="27" t="s">
        <v>187</v>
      </c>
      <c r="B28" s="58" t="s">
        <v>194</v>
      </c>
      <c r="C28" s="24"/>
      <c r="D28" s="24">
        <v>2040</v>
      </c>
      <c r="E28" s="23">
        <f t="shared" si="0"/>
        <v>4646387.109999999</v>
      </c>
      <c r="F28" s="25" t="s">
        <v>196</v>
      </c>
    </row>
    <row r="29" spans="1:6" ht="18.75" customHeight="1">
      <c r="A29" s="27" t="s">
        <v>187</v>
      </c>
      <c r="B29" s="57" t="s">
        <v>20</v>
      </c>
      <c r="C29" s="24"/>
      <c r="D29" s="24">
        <v>1920</v>
      </c>
      <c r="E29" s="23">
        <f t="shared" si="0"/>
        <v>4644467.109999999</v>
      </c>
      <c r="F29" s="25" t="s">
        <v>197</v>
      </c>
    </row>
    <row r="30" spans="1:6" ht="18.75" customHeight="1">
      <c r="A30" s="27" t="s">
        <v>187</v>
      </c>
      <c r="B30" s="59" t="s">
        <v>83</v>
      </c>
      <c r="C30" s="29"/>
      <c r="D30" s="29">
        <v>1320.2</v>
      </c>
      <c r="E30" s="23">
        <f t="shared" si="0"/>
        <v>4643146.909999999</v>
      </c>
      <c r="F30" s="25" t="s">
        <v>198</v>
      </c>
    </row>
    <row r="31" spans="1:6" ht="18.75" customHeight="1">
      <c r="A31" s="27" t="s">
        <v>187</v>
      </c>
      <c r="B31" s="57" t="s">
        <v>83</v>
      </c>
      <c r="C31" s="29"/>
      <c r="D31" s="24">
        <v>586.75</v>
      </c>
      <c r="E31" s="23">
        <f t="shared" si="0"/>
        <v>4642560.159999999</v>
      </c>
      <c r="F31" s="25" t="s">
        <v>198</v>
      </c>
    </row>
    <row r="32" spans="1:6" ht="18.75" customHeight="1">
      <c r="A32" s="27" t="s">
        <v>187</v>
      </c>
      <c r="B32" s="57" t="s">
        <v>83</v>
      </c>
      <c r="C32" s="29"/>
      <c r="D32" s="24">
        <v>292.76</v>
      </c>
      <c r="E32" s="23">
        <f t="shared" si="0"/>
        <v>4642267.399999999</v>
      </c>
      <c r="F32" s="25" t="s">
        <v>198</v>
      </c>
    </row>
    <row r="33" spans="1:6" ht="18.75" customHeight="1">
      <c r="A33" s="27" t="s">
        <v>187</v>
      </c>
      <c r="B33" s="60" t="s">
        <v>8</v>
      </c>
      <c r="C33" s="29"/>
      <c r="D33" s="24">
        <v>450</v>
      </c>
      <c r="E33" s="23">
        <f t="shared" si="0"/>
        <v>4641817.399999999</v>
      </c>
      <c r="F33" s="25" t="s">
        <v>9</v>
      </c>
    </row>
    <row r="34" spans="1:6" ht="18.75" customHeight="1">
      <c r="A34" s="27" t="s">
        <v>199</v>
      </c>
      <c r="B34" s="60" t="s">
        <v>15</v>
      </c>
      <c r="C34" s="29"/>
      <c r="D34" s="35">
        <v>2863</v>
      </c>
      <c r="E34" s="23">
        <f t="shared" si="0"/>
        <v>4638954.399999999</v>
      </c>
      <c r="F34" s="25" t="s">
        <v>11</v>
      </c>
    </row>
    <row r="35" spans="1:6" ht="18.75" customHeight="1">
      <c r="A35" s="27" t="s">
        <v>199</v>
      </c>
      <c r="B35" s="60" t="s">
        <v>8</v>
      </c>
      <c r="C35" s="24"/>
      <c r="D35" s="35">
        <v>50</v>
      </c>
      <c r="E35" s="23">
        <f t="shared" si="0"/>
        <v>4638904.399999999</v>
      </c>
      <c r="F35" s="25" t="s">
        <v>9</v>
      </c>
    </row>
    <row r="36" spans="1:6" ht="18.75" customHeight="1">
      <c r="A36" s="27" t="s">
        <v>199</v>
      </c>
      <c r="B36" s="60" t="s">
        <v>5</v>
      </c>
      <c r="C36" s="24">
        <v>384923.2</v>
      </c>
      <c r="D36" s="35"/>
      <c r="E36" s="23">
        <f t="shared" si="0"/>
        <v>5023827.6</v>
      </c>
      <c r="F36" s="25" t="s">
        <v>6</v>
      </c>
    </row>
    <row r="37" spans="1:6" ht="18.75" customHeight="1">
      <c r="A37" s="27" t="s">
        <v>200</v>
      </c>
      <c r="B37" s="60" t="s">
        <v>91</v>
      </c>
      <c r="C37" s="24"/>
      <c r="D37" s="35">
        <v>283579.2</v>
      </c>
      <c r="E37" s="23">
        <f t="shared" si="0"/>
        <v>4740248.399999999</v>
      </c>
      <c r="F37" s="25" t="s">
        <v>202</v>
      </c>
    </row>
    <row r="38" spans="1:6" ht="18.75" customHeight="1">
      <c r="A38" s="27" t="s">
        <v>200</v>
      </c>
      <c r="B38" s="60" t="s">
        <v>8</v>
      </c>
      <c r="C38" s="24"/>
      <c r="D38" s="35">
        <v>141.79</v>
      </c>
      <c r="E38" s="23">
        <f t="shared" si="0"/>
        <v>4740106.609999999</v>
      </c>
      <c r="F38" s="25" t="s">
        <v>9</v>
      </c>
    </row>
    <row r="39" spans="1:6" ht="18.75" customHeight="1">
      <c r="A39" s="27" t="s">
        <v>200</v>
      </c>
      <c r="B39" s="60" t="s">
        <v>201</v>
      </c>
      <c r="C39" s="24">
        <v>2688</v>
      </c>
      <c r="D39" s="35"/>
      <c r="E39" s="23">
        <f t="shared" si="0"/>
        <v>4742794.609999999</v>
      </c>
      <c r="F39" s="25" t="s">
        <v>203</v>
      </c>
    </row>
    <row r="40" spans="1:6" ht="18.75" customHeight="1">
      <c r="A40" s="27" t="s">
        <v>204</v>
      </c>
      <c r="B40" s="60" t="s">
        <v>101</v>
      </c>
      <c r="C40" s="24"/>
      <c r="D40" s="35">
        <v>130842.56</v>
      </c>
      <c r="E40" s="23">
        <f t="shared" si="0"/>
        <v>4611952.05</v>
      </c>
      <c r="F40" s="25" t="s">
        <v>205</v>
      </c>
    </row>
    <row r="41" spans="1:6" ht="18.75" customHeight="1">
      <c r="A41" s="27" t="s">
        <v>204</v>
      </c>
      <c r="B41" s="60" t="s">
        <v>8</v>
      </c>
      <c r="C41" s="24"/>
      <c r="D41" s="35">
        <v>115.42</v>
      </c>
      <c r="E41" s="23">
        <f t="shared" si="0"/>
        <v>4611836.63</v>
      </c>
      <c r="F41" s="25" t="s">
        <v>9</v>
      </c>
    </row>
    <row r="42" spans="1:6" ht="19.5" customHeight="1">
      <c r="A42" s="27" t="s">
        <v>204</v>
      </c>
      <c r="B42" s="60" t="s">
        <v>69</v>
      </c>
      <c r="C42" s="24"/>
      <c r="D42" s="35">
        <v>74369.84</v>
      </c>
      <c r="E42" s="23">
        <f t="shared" si="0"/>
        <v>4537466.79</v>
      </c>
      <c r="F42" s="25" t="s">
        <v>72</v>
      </c>
    </row>
    <row r="43" spans="1:6" ht="19.5" customHeight="1">
      <c r="A43" s="27" t="s">
        <v>206</v>
      </c>
      <c r="B43" s="60" t="s">
        <v>92</v>
      </c>
      <c r="C43" s="24"/>
      <c r="D43" s="35">
        <v>929232</v>
      </c>
      <c r="E43" s="23">
        <f t="shared" si="0"/>
        <v>3608234.79</v>
      </c>
      <c r="F43" s="25" t="s">
        <v>207</v>
      </c>
    </row>
    <row r="44" spans="1:6" ht="19.5" customHeight="1">
      <c r="A44" s="27" t="s">
        <v>206</v>
      </c>
      <c r="B44" s="60" t="s">
        <v>8</v>
      </c>
      <c r="C44" s="24"/>
      <c r="D44" s="35">
        <v>746.92</v>
      </c>
      <c r="E44" s="23">
        <f t="shared" si="0"/>
        <v>3607487.87</v>
      </c>
      <c r="F44" s="25" t="s">
        <v>9</v>
      </c>
    </row>
    <row r="45" spans="1:6" ht="19.5" customHeight="1">
      <c r="A45" s="27" t="s">
        <v>206</v>
      </c>
      <c r="B45" s="60" t="s">
        <v>208</v>
      </c>
      <c r="C45" s="24"/>
      <c r="D45" s="35">
        <v>14560</v>
      </c>
      <c r="E45" s="23">
        <f t="shared" si="0"/>
        <v>3592927.87</v>
      </c>
      <c r="F45" s="25" t="s">
        <v>209</v>
      </c>
    </row>
    <row r="46" spans="1:6" ht="19.5" customHeight="1">
      <c r="A46" s="27" t="s">
        <v>210</v>
      </c>
      <c r="B46" s="60" t="s">
        <v>211</v>
      </c>
      <c r="C46" s="24"/>
      <c r="D46" s="35">
        <v>56643.84</v>
      </c>
      <c r="E46" s="23">
        <f t="shared" si="0"/>
        <v>3536284.0300000003</v>
      </c>
      <c r="F46" s="25" t="s">
        <v>212</v>
      </c>
    </row>
    <row r="47" spans="1:6" ht="19.5" customHeight="1">
      <c r="A47" s="27" t="s">
        <v>210</v>
      </c>
      <c r="B47" s="60" t="s">
        <v>8</v>
      </c>
      <c r="C47" s="24"/>
      <c r="D47" s="35">
        <v>50</v>
      </c>
      <c r="E47" s="23">
        <f t="shared" si="0"/>
        <v>3536234.0300000003</v>
      </c>
      <c r="F47" s="25" t="s">
        <v>9</v>
      </c>
    </row>
    <row r="48" spans="1:6" ht="19.5" customHeight="1">
      <c r="A48" s="27" t="s">
        <v>213</v>
      </c>
      <c r="B48" s="60" t="s">
        <v>8</v>
      </c>
      <c r="C48" s="24"/>
      <c r="D48" s="35">
        <v>50</v>
      </c>
      <c r="E48" s="23">
        <f t="shared" si="0"/>
        <v>3536184.0300000003</v>
      </c>
      <c r="F48" s="25" t="s">
        <v>9</v>
      </c>
    </row>
    <row r="49" spans="1:6" ht="19.5" customHeight="1">
      <c r="A49" s="27" t="s">
        <v>213</v>
      </c>
      <c r="B49" s="60" t="s">
        <v>214</v>
      </c>
      <c r="C49" s="24"/>
      <c r="D49" s="35">
        <v>24000</v>
      </c>
      <c r="E49" s="23">
        <f t="shared" si="0"/>
        <v>3512184.0300000003</v>
      </c>
      <c r="F49" s="25" t="s">
        <v>215</v>
      </c>
    </row>
    <row r="50" spans="1:6" ht="19.5" customHeight="1">
      <c r="A50" s="27" t="s">
        <v>216</v>
      </c>
      <c r="B50" s="60" t="s">
        <v>16</v>
      </c>
      <c r="C50" s="24"/>
      <c r="D50" s="35">
        <v>5690</v>
      </c>
      <c r="E50" s="23">
        <f t="shared" si="0"/>
        <v>3506494.0300000003</v>
      </c>
      <c r="F50" s="25" t="s">
        <v>172</v>
      </c>
    </row>
    <row r="51" spans="1:6" ht="19.5" customHeight="1">
      <c r="A51" s="27" t="s">
        <v>216</v>
      </c>
      <c r="B51" s="60" t="s">
        <v>8</v>
      </c>
      <c r="C51" s="24"/>
      <c r="D51" s="35">
        <v>50</v>
      </c>
      <c r="E51" s="23">
        <f t="shared" si="0"/>
        <v>3506444.0300000003</v>
      </c>
      <c r="F51" s="25" t="s">
        <v>9</v>
      </c>
    </row>
    <row r="52" spans="1:6" ht="19.5" customHeight="1">
      <c r="A52" s="27" t="s">
        <v>217</v>
      </c>
      <c r="B52" s="60" t="s">
        <v>5</v>
      </c>
      <c r="C52" s="24">
        <v>219400.8</v>
      </c>
      <c r="D52" s="35"/>
      <c r="E52" s="23">
        <f t="shared" si="0"/>
        <v>3725844.83</v>
      </c>
      <c r="F52" s="25" t="s">
        <v>6</v>
      </c>
    </row>
    <row r="53" spans="1:6" ht="19.5" customHeight="1">
      <c r="A53" s="27" t="s">
        <v>218</v>
      </c>
      <c r="B53" s="60" t="s">
        <v>31</v>
      </c>
      <c r="C53" s="24"/>
      <c r="D53" s="35">
        <v>249984</v>
      </c>
      <c r="E53" s="23">
        <f t="shared" si="0"/>
        <v>3475860.83</v>
      </c>
      <c r="F53" s="25" t="s">
        <v>219</v>
      </c>
    </row>
    <row r="54" spans="1:6" ht="19.5" customHeight="1">
      <c r="A54" s="27" t="s">
        <v>218</v>
      </c>
      <c r="B54" s="60" t="s">
        <v>168</v>
      </c>
      <c r="C54" s="24">
        <v>7056.82</v>
      </c>
      <c r="D54" s="35"/>
      <c r="E54" s="23">
        <f t="shared" si="0"/>
        <v>3482917.65</v>
      </c>
      <c r="F54" s="25" t="s">
        <v>220</v>
      </c>
    </row>
    <row r="55" spans="1:6" ht="19.5" customHeight="1">
      <c r="A55" s="27" t="s">
        <v>218</v>
      </c>
      <c r="B55" s="60" t="s">
        <v>32</v>
      </c>
      <c r="C55" s="24">
        <v>7053.29</v>
      </c>
      <c r="D55" s="35"/>
      <c r="E55" s="23">
        <f t="shared" si="0"/>
        <v>3489970.94</v>
      </c>
      <c r="F55" s="25" t="s">
        <v>170</v>
      </c>
    </row>
    <row r="56" spans="1:6" ht="19.5" customHeight="1">
      <c r="A56" s="27" t="s">
        <v>218</v>
      </c>
      <c r="B56" s="60" t="s">
        <v>8</v>
      </c>
      <c r="C56" s="24"/>
      <c r="D56" s="35">
        <v>124.99</v>
      </c>
      <c r="E56" s="23">
        <f t="shared" si="0"/>
        <v>3489845.9499999997</v>
      </c>
      <c r="F56" s="25" t="s">
        <v>9</v>
      </c>
    </row>
    <row r="57" spans="1:6" ht="19.5" customHeight="1">
      <c r="A57" s="27" t="s">
        <v>218</v>
      </c>
      <c r="B57" s="60" t="s">
        <v>8</v>
      </c>
      <c r="C57" s="24"/>
      <c r="D57" s="35">
        <v>500</v>
      </c>
      <c r="E57" s="23">
        <f t="shared" si="0"/>
        <v>3489345.9499999997</v>
      </c>
      <c r="F57" s="25" t="s">
        <v>9</v>
      </c>
    </row>
    <row r="58" spans="1:6" ht="19.5" customHeight="1">
      <c r="A58" s="27"/>
      <c r="B58" s="60"/>
      <c r="C58" s="24"/>
      <c r="D58" s="35"/>
      <c r="E58" s="23"/>
      <c r="F58" s="25"/>
    </row>
    <row r="59" spans="1:6" ht="19.5" customHeight="1">
      <c r="A59" s="27"/>
      <c r="B59" s="60"/>
      <c r="C59" s="24"/>
      <c r="D59" s="35"/>
      <c r="E59" s="23"/>
      <c r="F59" s="25"/>
    </row>
    <row r="60" spans="1:6" ht="19.5" customHeight="1">
      <c r="A60" s="27"/>
      <c r="B60" s="61" t="s">
        <v>13</v>
      </c>
      <c r="C60" s="24">
        <f>SUM(C3:C58)</f>
        <v>5897818.54</v>
      </c>
      <c r="D60" s="24">
        <f>SUM(D3:D58)</f>
        <v>2408472.5900000003</v>
      </c>
      <c r="E60" s="23">
        <f>E61+C60-D60</f>
        <v>3489345.9499999997</v>
      </c>
      <c r="F60" s="25"/>
    </row>
    <row r="61" spans="1:6" ht="19.5" customHeight="1">
      <c r="A61" s="8"/>
      <c r="B61" s="62"/>
      <c r="D61" s="45"/>
      <c r="E61" s="4"/>
      <c r="F61" s="11"/>
    </row>
    <row r="62" spans="1:6" ht="17.25">
      <c r="A62" s="77" t="s">
        <v>111</v>
      </c>
      <c r="B62" s="78"/>
      <c r="C62" s="78"/>
      <c r="D62" s="78"/>
      <c r="E62" s="78"/>
      <c r="F62" s="79"/>
    </row>
    <row r="63" spans="1:6" ht="17.25">
      <c r="A63" s="48"/>
      <c r="B63" s="53" t="s">
        <v>112</v>
      </c>
      <c r="C63" s="47" t="s">
        <v>113</v>
      </c>
      <c r="D63" s="67" t="s">
        <v>114</v>
      </c>
      <c r="E63" s="46" t="s">
        <v>115</v>
      </c>
      <c r="F63" s="51"/>
    </row>
    <row r="64" spans="1:6" ht="13.5">
      <c r="A64" s="49"/>
      <c r="B64" s="63" t="s">
        <v>350</v>
      </c>
      <c r="C64" s="24">
        <v>5193798.32</v>
      </c>
      <c r="D64" s="24"/>
      <c r="E64" s="50"/>
      <c r="F64" s="52"/>
    </row>
    <row r="65" spans="1:6" ht="26.25">
      <c r="A65" s="49"/>
      <c r="B65" s="64" t="s">
        <v>117</v>
      </c>
      <c r="C65" s="24">
        <f>C52+C36</f>
        <v>604324</v>
      </c>
      <c r="D65" s="24"/>
      <c r="E65" s="50"/>
      <c r="F65" s="52"/>
    </row>
    <row r="66" spans="2:6" ht="13.5">
      <c r="B66" s="58" t="s">
        <v>118</v>
      </c>
      <c r="C66" s="43">
        <f>C15+C22+C23+C39+C54+C55</f>
        <v>98617.84999999999</v>
      </c>
      <c r="D66" s="24"/>
      <c r="E66" s="23"/>
      <c r="F66" s="11"/>
    </row>
    <row r="67" spans="2:5" ht="12.75">
      <c r="B67" s="64" t="s">
        <v>119</v>
      </c>
      <c r="C67" s="54">
        <v>1078.37</v>
      </c>
      <c r="D67" s="54"/>
      <c r="E67" s="54"/>
    </row>
    <row r="68" spans="2:5" ht="12.75">
      <c r="B68" s="64" t="s">
        <v>120</v>
      </c>
      <c r="C68" s="54">
        <f>SUM(C65:C67)</f>
        <v>704020.22</v>
      </c>
      <c r="D68" s="54"/>
      <c r="E68" s="54"/>
    </row>
    <row r="69" spans="2:5" ht="12.75">
      <c r="B69" s="64" t="s">
        <v>121</v>
      </c>
      <c r="C69" s="54"/>
      <c r="D69" s="54">
        <f>D5+D6+D7+D8+D9+D11+D12</f>
        <v>236304</v>
      </c>
      <c r="E69" s="54"/>
    </row>
    <row r="70" spans="2:5" ht="12.75">
      <c r="B70" s="64" t="s">
        <v>122</v>
      </c>
      <c r="C70" s="54"/>
      <c r="D70" s="54">
        <f>D14+D37+D42</f>
        <v>657949.0399999999</v>
      </c>
      <c r="E70" s="54"/>
    </row>
    <row r="71" spans="2:5" ht="12.75">
      <c r="B71" s="64" t="s">
        <v>123</v>
      </c>
      <c r="C71" s="54"/>
      <c r="D71" s="54">
        <v>249984</v>
      </c>
      <c r="E71" s="54"/>
    </row>
    <row r="72" spans="2:5" ht="26.25">
      <c r="B72" s="64" t="s">
        <v>174</v>
      </c>
      <c r="C72" s="24"/>
      <c r="D72" s="54">
        <f>D16+D18+D26+D29</f>
        <v>47210.020000000004</v>
      </c>
      <c r="E72" s="54"/>
    </row>
    <row r="73" spans="2:5" ht="12.75">
      <c r="B73" s="64" t="s">
        <v>125</v>
      </c>
      <c r="C73" s="54"/>
      <c r="D73" s="54">
        <f>D40</f>
        <v>130842.56</v>
      </c>
      <c r="E73" s="54"/>
    </row>
    <row r="74" spans="2:5" ht="12.75">
      <c r="B74" s="66" t="s">
        <v>126</v>
      </c>
      <c r="C74" s="31"/>
      <c r="D74" s="54">
        <f>D30+D31+D32</f>
        <v>2199.71</v>
      </c>
      <c r="E74" s="31"/>
    </row>
    <row r="75" spans="2:5" ht="12.75">
      <c r="B75" s="66" t="s">
        <v>127</v>
      </c>
      <c r="C75" s="31"/>
      <c r="D75" s="54">
        <f>D20</f>
        <v>1614</v>
      </c>
      <c r="E75" s="31"/>
    </row>
    <row r="76" spans="2:5" ht="12.75">
      <c r="B76" s="66" t="s">
        <v>128</v>
      </c>
      <c r="C76" s="31"/>
      <c r="D76" s="54">
        <f>D25</f>
        <v>11800</v>
      </c>
      <c r="E76" s="31"/>
    </row>
    <row r="77" spans="2:5" ht="12.75">
      <c r="B77" s="66" t="s">
        <v>222</v>
      </c>
      <c r="C77" s="31"/>
      <c r="D77" s="54">
        <f>D17</f>
        <v>10402.3</v>
      </c>
      <c r="E77" s="31"/>
    </row>
    <row r="78" spans="2:5" ht="12.75">
      <c r="B78" s="66" t="s">
        <v>130</v>
      </c>
      <c r="C78" s="31"/>
      <c r="D78" s="54">
        <f>D34</f>
        <v>2863</v>
      </c>
      <c r="E78" s="31"/>
    </row>
    <row r="79" spans="2:5" ht="12.75">
      <c r="B79" s="66" t="s">
        <v>131</v>
      </c>
      <c r="C79" s="31"/>
      <c r="D79" s="54">
        <f>D10+D13+D19+D21+D24+D27+D28+D33+D35+D38+D41+D44+D45+D46+D47+D48+D49+D50+D51+D56+D57+D43</f>
        <v>1057303.96</v>
      </c>
      <c r="E79" s="54"/>
    </row>
    <row r="80" spans="1:6" ht="12.75">
      <c r="A80" s="69"/>
      <c r="B80" s="68" t="s">
        <v>13</v>
      </c>
      <c r="C80" s="70">
        <f>C68+C64</f>
        <v>5897818.54</v>
      </c>
      <c r="D80" s="70">
        <f>SUM(D69:D79)</f>
        <v>2408472.59</v>
      </c>
      <c r="E80" s="70">
        <f>C80-D80</f>
        <v>3489345.95</v>
      </c>
      <c r="F80" s="69"/>
    </row>
    <row r="81" spans="2:4" ht="12.75">
      <c r="B81" s="65"/>
      <c r="D81" s="43"/>
    </row>
    <row r="82" spans="2:4" ht="12.75">
      <c r="B82" s="65"/>
      <c r="D82" s="43"/>
    </row>
    <row r="83" spans="2:4" ht="12.75">
      <c r="B83" s="65"/>
      <c r="D83" s="43"/>
    </row>
    <row r="84" spans="2:5" ht="13.5">
      <c r="B84" s="58" t="s">
        <v>24</v>
      </c>
      <c r="C84" s="36"/>
      <c r="D84" s="43"/>
      <c r="E84" s="43"/>
    </row>
    <row r="85" spans="2:5" ht="13.5">
      <c r="B85" s="58" t="s">
        <v>25</v>
      </c>
      <c r="C85" s="36"/>
      <c r="D85" s="43"/>
      <c r="E85" s="43"/>
    </row>
    <row r="86" spans="2:5" ht="13.5">
      <c r="B86" s="58" t="s">
        <v>26</v>
      </c>
      <c r="C86" s="36"/>
      <c r="D86" s="43"/>
      <c r="E86" s="43"/>
    </row>
    <row r="87" spans="2:5" ht="13.5">
      <c r="B87" s="58" t="s">
        <v>27</v>
      </c>
      <c r="C87" s="36"/>
      <c r="D87" s="43"/>
      <c r="E87" s="43"/>
    </row>
    <row r="88" spans="2:5" ht="13.5">
      <c r="B88" s="57" t="s">
        <v>28</v>
      </c>
      <c r="C88" s="36"/>
      <c r="D88" s="43"/>
      <c r="E88" s="43"/>
    </row>
  </sheetData>
  <sheetProtection/>
  <mergeCells count="3">
    <mergeCell ref="A1:F1"/>
    <mergeCell ref="A3:B3"/>
    <mergeCell ref="A62:F6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40">
      <selection activeCell="B47" sqref="B47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2.8515625" style="1" customWidth="1"/>
    <col min="4" max="4" width="13.28125" style="1" customWidth="1"/>
    <col min="5" max="5" width="15.710937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44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3489345.95</v>
      </c>
      <c r="D3" s="21"/>
      <c r="E3" s="22">
        <v>3489345.95</v>
      </c>
      <c r="F3" s="20" t="s">
        <v>45</v>
      </c>
      <c r="G3" s="17"/>
      <c r="H3" s="18"/>
      <c r="I3" s="18"/>
      <c r="J3" s="19"/>
      <c r="K3" s="19"/>
      <c r="L3" s="19"/>
    </row>
    <row r="4" spans="1:6" ht="18.75" customHeight="1">
      <c r="A4" s="27" t="s">
        <v>223</v>
      </c>
      <c r="B4" s="56" t="s">
        <v>8</v>
      </c>
      <c r="C4" s="23">
        <v>893.17</v>
      </c>
      <c r="D4" s="21"/>
      <c r="E4" s="23">
        <f>E3+C4-D4</f>
        <v>3490239.12</v>
      </c>
      <c r="F4" s="20" t="s">
        <v>10</v>
      </c>
    </row>
    <row r="5" spans="1:6" ht="18.75" customHeight="1">
      <c r="A5" s="27" t="s">
        <v>223</v>
      </c>
      <c r="B5" s="57" t="s">
        <v>15</v>
      </c>
      <c r="C5" s="24"/>
      <c r="D5" s="24">
        <v>78720</v>
      </c>
      <c r="E5" s="23">
        <f aca="true" t="shared" si="0" ref="E5:E34">E4+C5-D5</f>
        <v>3411519.12</v>
      </c>
      <c r="F5" s="25" t="s">
        <v>11</v>
      </c>
    </row>
    <row r="6" spans="1:6" ht="18.75" customHeight="1">
      <c r="A6" s="27" t="s">
        <v>223</v>
      </c>
      <c r="B6" s="58" t="s">
        <v>16</v>
      </c>
      <c r="C6" s="24"/>
      <c r="D6" s="24">
        <v>50084</v>
      </c>
      <c r="E6" s="23">
        <f t="shared" si="0"/>
        <v>3361435.12</v>
      </c>
      <c r="F6" s="25" t="s">
        <v>17</v>
      </c>
    </row>
    <row r="7" spans="1:6" ht="18.75" customHeight="1">
      <c r="A7" s="27" t="s">
        <v>223</v>
      </c>
      <c r="B7" s="58" t="s">
        <v>19</v>
      </c>
      <c r="C7" s="24"/>
      <c r="D7" s="24">
        <v>32000</v>
      </c>
      <c r="E7" s="23">
        <f t="shared" si="0"/>
        <v>3329435.12</v>
      </c>
      <c r="F7" s="25" t="s">
        <v>17</v>
      </c>
    </row>
    <row r="8" spans="1:6" ht="18.75" customHeight="1">
      <c r="A8" s="27" t="s">
        <v>223</v>
      </c>
      <c r="B8" s="57" t="s">
        <v>36</v>
      </c>
      <c r="C8" s="24"/>
      <c r="D8" s="24">
        <v>30000</v>
      </c>
      <c r="E8" s="23">
        <f t="shared" si="0"/>
        <v>3299435.12</v>
      </c>
      <c r="F8" s="25" t="s">
        <v>37</v>
      </c>
    </row>
    <row r="9" spans="1:6" ht="18.75" customHeight="1">
      <c r="A9" s="27" t="s">
        <v>223</v>
      </c>
      <c r="B9" s="57" t="s">
        <v>65</v>
      </c>
      <c r="C9" s="24"/>
      <c r="D9" s="24">
        <v>50000</v>
      </c>
      <c r="E9" s="23">
        <f t="shared" si="0"/>
        <v>3249435.12</v>
      </c>
      <c r="F9" s="25" t="s">
        <v>67</v>
      </c>
    </row>
    <row r="10" spans="1:6" ht="18.75" customHeight="1">
      <c r="A10" s="27" t="s">
        <v>223</v>
      </c>
      <c r="B10" s="57" t="s">
        <v>8</v>
      </c>
      <c r="C10" s="24"/>
      <c r="D10" s="24">
        <v>350</v>
      </c>
      <c r="E10" s="23">
        <f t="shared" si="0"/>
        <v>3249085.12</v>
      </c>
      <c r="F10" s="25" t="s">
        <v>9</v>
      </c>
    </row>
    <row r="11" spans="1:6" ht="18.75" customHeight="1">
      <c r="A11" s="27" t="s">
        <v>223</v>
      </c>
      <c r="B11" s="57" t="s">
        <v>16</v>
      </c>
      <c r="C11" s="24"/>
      <c r="D11" s="24">
        <v>1980</v>
      </c>
      <c r="E11" s="23">
        <f t="shared" si="0"/>
        <v>3247105.12</v>
      </c>
      <c r="F11" s="25" t="s">
        <v>18</v>
      </c>
    </row>
    <row r="12" spans="1:6" ht="18.75" customHeight="1">
      <c r="A12" s="27" t="s">
        <v>223</v>
      </c>
      <c r="B12" s="57" t="s">
        <v>19</v>
      </c>
      <c r="C12" s="24"/>
      <c r="D12" s="24">
        <v>1980</v>
      </c>
      <c r="E12" s="23">
        <f t="shared" si="0"/>
        <v>3245125.12</v>
      </c>
      <c r="F12" s="25" t="s">
        <v>18</v>
      </c>
    </row>
    <row r="13" spans="1:6" ht="18.75" customHeight="1">
      <c r="A13" s="27" t="s">
        <v>224</v>
      </c>
      <c r="B13" s="57" t="s">
        <v>22</v>
      </c>
      <c r="C13" s="24">
        <v>11290.92</v>
      </c>
      <c r="D13" s="24"/>
      <c r="E13" s="23">
        <f t="shared" si="0"/>
        <v>3256416.04</v>
      </c>
      <c r="F13" s="25" t="s">
        <v>170</v>
      </c>
    </row>
    <row r="14" spans="1:6" ht="18.75" customHeight="1">
      <c r="A14" s="27" t="s">
        <v>225</v>
      </c>
      <c r="B14" s="57" t="s">
        <v>179</v>
      </c>
      <c r="C14" s="24">
        <v>35268</v>
      </c>
      <c r="D14" s="24"/>
      <c r="E14" s="23">
        <f t="shared" si="0"/>
        <v>3291684.04</v>
      </c>
      <c r="F14" s="25" t="s">
        <v>227</v>
      </c>
    </row>
    <row r="15" spans="1:6" ht="18.75" customHeight="1">
      <c r="A15" s="27" t="s">
        <v>226</v>
      </c>
      <c r="B15" s="57" t="s">
        <v>69</v>
      </c>
      <c r="C15" s="24"/>
      <c r="D15" s="24">
        <v>30018.13</v>
      </c>
      <c r="E15" s="23">
        <f t="shared" si="0"/>
        <v>3261665.91</v>
      </c>
      <c r="F15" s="25" t="s">
        <v>72</v>
      </c>
    </row>
    <row r="16" spans="1:6" ht="18.75" customHeight="1">
      <c r="A16" s="27" t="s">
        <v>226</v>
      </c>
      <c r="B16" s="57" t="s">
        <v>151</v>
      </c>
      <c r="C16" s="24"/>
      <c r="D16" s="24">
        <v>28906.06</v>
      </c>
      <c r="E16" s="23">
        <f t="shared" si="0"/>
        <v>3232759.85</v>
      </c>
      <c r="F16" s="25" t="s">
        <v>182</v>
      </c>
    </row>
    <row r="17" spans="1:6" ht="18.75" customHeight="1">
      <c r="A17" s="27" t="s">
        <v>226</v>
      </c>
      <c r="B17" s="58" t="s">
        <v>20</v>
      </c>
      <c r="C17" s="24"/>
      <c r="D17" s="24">
        <v>10399.12</v>
      </c>
      <c r="E17" s="23">
        <f t="shared" si="0"/>
        <v>3222360.73</v>
      </c>
      <c r="F17" s="25" t="s">
        <v>229</v>
      </c>
    </row>
    <row r="18" spans="1:6" ht="18.75" customHeight="1">
      <c r="A18" s="27" t="s">
        <v>226</v>
      </c>
      <c r="B18" s="58" t="s">
        <v>92</v>
      </c>
      <c r="C18" s="24"/>
      <c r="D18" s="24">
        <v>3240</v>
      </c>
      <c r="E18" s="23">
        <f t="shared" si="0"/>
        <v>3219120.73</v>
      </c>
      <c r="F18" s="25" t="s">
        <v>230</v>
      </c>
    </row>
    <row r="19" spans="1:6" ht="18.75" customHeight="1">
      <c r="A19" s="27" t="s">
        <v>226</v>
      </c>
      <c r="B19" s="58" t="s">
        <v>228</v>
      </c>
      <c r="C19" s="24"/>
      <c r="D19" s="24">
        <v>1990.07</v>
      </c>
      <c r="E19" s="23">
        <f t="shared" si="0"/>
        <v>3217130.66</v>
      </c>
      <c r="F19" s="25" t="s">
        <v>231</v>
      </c>
    </row>
    <row r="20" spans="1:6" ht="18.75" customHeight="1">
      <c r="A20" s="27" t="s">
        <v>226</v>
      </c>
      <c r="B20" s="58" t="s">
        <v>22</v>
      </c>
      <c r="C20" s="24"/>
      <c r="D20" s="24">
        <v>1599</v>
      </c>
      <c r="E20" s="23">
        <f t="shared" si="0"/>
        <v>3215531.66</v>
      </c>
      <c r="F20" s="25" t="s">
        <v>21</v>
      </c>
    </row>
    <row r="21" spans="1:6" ht="18.75" customHeight="1">
      <c r="A21" s="27" t="s">
        <v>226</v>
      </c>
      <c r="B21" s="58" t="s">
        <v>8</v>
      </c>
      <c r="C21" s="23"/>
      <c r="D21" s="24">
        <v>300</v>
      </c>
      <c r="E21" s="23">
        <f t="shared" si="0"/>
        <v>3215231.66</v>
      </c>
      <c r="F21" s="25" t="s">
        <v>9</v>
      </c>
    </row>
    <row r="22" spans="1:6" ht="18.75" customHeight="1">
      <c r="A22" s="27" t="s">
        <v>226</v>
      </c>
      <c r="B22" s="58" t="s">
        <v>29</v>
      </c>
      <c r="C22" s="23">
        <v>7053.29</v>
      </c>
      <c r="D22" s="24"/>
      <c r="E22" s="23">
        <f t="shared" si="0"/>
        <v>3222284.95</v>
      </c>
      <c r="F22" s="25" t="s">
        <v>185</v>
      </c>
    </row>
    <row r="23" spans="1:6" ht="18.75" customHeight="1">
      <c r="A23" s="27" t="s">
        <v>232</v>
      </c>
      <c r="B23" s="58" t="s">
        <v>5</v>
      </c>
      <c r="C23" s="23">
        <v>141385.6</v>
      </c>
      <c r="D23" s="24"/>
      <c r="E23" s="23">
        <f t="shared" si="0"/>
        <v>3363670.5500000003</v>
      </c>
      <c r="F23" s="25" t="s">
        <v>6</v>
      </c>
    </row>
    <row r="24" spans="1:6" ht="18.75" customHeight="1">
      <c r="A24" s="27" t="s">
        <v>233</v>
      </c>
      <c r="B24" s="58" t="s">
        <v>168</v>
      </c>
      <c r="C24" s="23">
        <v>7053.79</v>
      </c>
      <c r="D24" s="24"/>
      <c r="E24" s="23">
        <f t="shared" si="0"/>
        <v>3370724.3400000003</v>
      </c>
      <c r="F24" s="25" t="s">
        <v>185</v>
      </c>
    </row>
    <row r="25" spans="1:6" ht="18.75" customHeight="1">
      <c r="A25" s="27" t="s">
        <v>234</v>
      </c>
      <c r="B25" s="58" t="s">
        <v>101</v>
      </c>
      <c r="C25" s="24"/>
      <c r="D25" s="24">
        <v>111020.52</v>
      </c>
      <c r="E25" s="23">
        <f t="shared" si="0"/>
        <v>3259703.8200000003</v>
      </c>
      <c r="F25" s="25" t="s">
        <v>235</v>
      </c>
    </row>
    <row r="26" spans="1:6" ht="18.75" customHeight="1">
      <c r="A26" s="27" t="s">
        <v>234</v>
      </c>
      <c r="B26" s="58" t="s">
        <v>8</v>
      </c>
      <c r="C26" s="24"/>
      <c r="D26" s="24">
        <v>55.51</v>
      </c>
      <c r="E26" s="23">
        <f t="shared" si="0"/>
        <v>3259648.3100000005</v>
      </c>
      <c r="F26" s="25" t="s">
        <v>9</v>
      </c>
    </row>
    <row r="27" spans="1:6" ht="18.75" customHeight="1">
      <c r="A27" s="27" t="s">
        <v>236</v>
      </c>
      <c r="B27" s="58" t="s">
        <v>237</v>
      </c>
      <c r="C27" s="24">
        <v>10019</v>
      </c>
      <c r="D27" s="24"/>
      <c r="E27" s="23">
        <f t="shared" si="0"/>
        <v>3269667.3100000005</v>
      </c>
      <c r="F27" s="25" t="s">
        <v>238</v>
      </c>
    </row>
    <row r="28" spans="1:6" ht="18.75" customHeight="1">
      <c r="A28" s="27" t="s">
        <v>236</v>
      </c>
      <c r="B28" s="58" t="s">
        <v>29</v>
      </c>
      <c r="C28" s="24">
        <v>7056.82</v>
      </c>
      <c r="D28" s="24"/>
      <c r="E28" s="23">
        <f t="shared" si="0"/>
        <v>3276724.1300000004</v>
      </c>
      <c r="F28" s="25" t="s">
        <v>185</v>
      </c>
    </row>
    <row r="29" spans="1:6" ht="18.75" customHeight="1">
      <c r="A29" s="27" t="s">
        <v>239</v>
      </c>
      <c r="B29" s="57" t="s">
        <v>193</v>
      </c>
      <c r="C29" s="24"/>
      <c r="D29" s="24">
        <v>5640</v>
      </c>
      <c r="E29" s="23">
        <f t="shared" si="0"/>
        <v>3271084.1300000004</v>
      </c>
      <c r="F29" s="25" t="s">
        <v>240</v>
      </c>
    </row>
    <row r="30" spans="1:6" ht="18.75" customHeight="1">
      <c r="A30" s="27" t="s">
        <v>239</v>
      </c>
      <c r="B30" s="59" t="s">
        <v>8</v>
      </c>
      <c r="C30" s="29"/>
      <c r="D30" s="29">
        <v>50</v>
      </c>
      <c r="E30" s="23">
        <f t="shared" si="0"/>
        <v>3271034.1300000004</v>
      </c>
      <c r="F30" s="25" t="s">
        <v>9</v>
      </c>
    </row>
    <row r="31" spans="1:6" ht="18.75" customHeight="1">
      <c r="A31" s="27" t="s">
        <v>239</v>
      </c>
      <c r="B31" s="57" t="s">
        <v>5</v>
      </c>
      <c r="C31" s="29">
        <v>39840.2</v>
      </c>
      <c r="D31" s="24"/>
      <c r="E31" s="23">
        <f t="shared" si="0"/>
        <v>3310874.3300000005</v>
      </c>
      <c r="F31" s="25" t="s">
        <v>6</v>
      </c>
    </row>
    <row r="32" spans="1:6" ht="18.75" customHeight="1">
      <c r="A32" s="27" t="s">
        <v>241</v>
      </c>
      <c r="B32" s="57" t="s">
        <v>31</v>
      </c>
      <c r="C32" s="29"/>
      <c r="D32" s="24">
        <v>241920</v>
      </c>
      <c r="E32" s="23">
        <f t="shared" si="0"/>
        <v>3068954.3300000005</v>
      </c>
      <c r="F32" s="25" t="s">
        <v>242</v>
      </c>
    </row>
    <row r="33" spans="1:6" ht="18.75" customHeight="1">
      <c r="A33" s="27" t="s">
        <v>241</v>
      </c>
      <c r="B33" s="60" t="s">
        <v>8</v>
      </c>
      <c r="C33" s="29"/>
      <c r="D33" s="24">
        <v>500</v>
      </c>
      <c r="E33" s="23">
        <f t="shared" si="0"/>
        <v>3068454.3300000005</v>
      </c>
      <c r="F33" s="25" t="s">
        <v>9</v>
      </c>
    </row>
    <row r="34" spans="1:6" ht="18.75" customHeight="1">
      <c r="A34" s="27" t="s">
        <v>241</v>
      </c>
      <c r="B34" s="60" t="s">
        <v>8</v>
      </c>
      <c r="C34" s="29"/>
      <c r="D34" s="35">
        <v>120.96</v>
      </c>
      <c r="E34" s="23">
        <f t="shared" si="0"/>
        <v>3068333.3700000006</v>
      </c>
      <c r="F34" s="25" t="s">
        <v>9</v>
      </c>
    </row>
    <row r="35" spans="1:6" ht="12.75">
      <c r="A35" s="31"/>
      <c r="B35" s="31"/>
      <c r="C35" s="31"/>
      <c r="D35" s="31"/>
      <c r="E35" s="31"/>
      <c r="F35" s="31"/>
    </row>
    <row r="36" spans="1:6" ht="15" customHeight="1">
      <c r="A36" s="27"/>
      <c r="B36" s="32" t="s">
        <v>13</v>
      </c>
      <c r="C36" s="24">
        <f>SUM(C3:C35)</f>
        <v>3749206.74</v>
      </c>
      <c r="D36" s="24">
        <f>SUM(D4:D35)</f>
        <v>680873.37</v>
      </c>
      <c r="E36" s="23">
        <f>C36-D36</f>
        <v>3068333.37</v>
      </c>
      <c r="F36" s="25"/>
    </row>
    <row r="37" spans="1:6" ht="13.5">
      <c r="A37" s="27"/>
      <c r="B37" s="42" t="s">
        <v>60</v>
      </c>
      <c r="C37" s="24">
        <v>3489345.95</v>
      </c>
      <c r="D37" s="24"/>
      <c r="E37" s="23"/>
      <c r="F37" s="25"/>
    </row>
    <row r="38" spans="1:6" ht="13.5">
      <c r="A38" s="27"/>
      <c r="B38" s="32" t="s">
        <v>23</v>
      </c>
      <c r="C38" s="24">
        <f>SUM(C4:C34)</f>
        <v>259860.79000000004</v>
      </c>
      <c r="D38" s="24"/>
      <c r="E38" s="23"/>
      <c r="F38" s="25"/>
    </row>
    <row r="39" spans="1:6" ht="13.5">
      <c r="A39" s="31"/>
      <c r="B39" s="32" t="s">
        <v>14</v>
      </c>
      <c r="C39" s="24">
        <f>C31+C23</f>
        <v>181225.8</v>
      </c>
      <c r="D39" s="24"/>
      <c r="E39" s="23"/>
      <c r="F39" s="25"/>
    </row>
    <row r="40" spans="1:6" ht="13.5">
      <c r="A40" s="31"/>
      <c r="B40" s="33" t="s">
        <v>30</v>
      </c>
      <c r="C40" s="36">
        <f>C13+C14+C22+C24+C27+C28+C4</f>
        <v>78634.99</v>
      </c>
      <c r="D40" s="31"/>
      <c r="E40" s="31"/>
      <c r="F40" s="31"/>
    </row>
    <row r="41" spans="1:6" ht="12.75">
      <c r="A41" s="31"/>
      <c r="B41" s="31"/>
      <c r="C41" s="31"/>
      <c r="D41" s="31"/>
      <c r="E41" s="31"/>
      <c r="F41" s="31"/>
    </row>
    <row r="44" spans="1:6" ht="17.25">
      <c r="A44" s="77" t="s">
        <v>111</v>
      </c>
      <c r="B44" s="78"/>
      <c r="C44" s="78"/>
      <c r="D44" s="78"/>
      <c r="E44" s="78"/>
      <c r="F44" s="79"/>
    </row>
    <row r="45" spans="1:6" ht="17.25">
      <c r="A45" s="48"/>
      <c r="B45" s="53" t="s">
        <v>112</v>
      </c>
      <c r="C45" s="47" t="s">
        <v>113</v>
      </c>
      <c r="D45" s="67" t="s">
        <v>114</v>
      </c>
      <c r="E45" s="46" t="s">
        <v>115</v>
      </c>
      <c r="F45" s="51"/>
    </row>
    <row r="46" spans="1:6" ht="13.5">
      <c r="A46" s="49"/>
      <c r="B46" s="63" t="s">
        <v>349</v>
      </c>
      <c r="C46" s="24">
        <v>3489345.952</v>
      </c>
      <c r="D46" s="24"/>
      <c r="E46" s="50"/>
      <c r="F46" s="52"/>
    </row>
    <row r="47" spans="1:6" ht="26.25">
      <c r="A47" s="49"/>
      <c r="B47" s="64" t="s">
        <v>117</v>
      </c>
      <c r="C47" s="24">
        <f>C31+C23</f>
        <v>181225.8</v>
      </c>
      <c r="D47" s="24"/>
      <c r="E47" s="50"/>
      <c r="F47" s="52"/>
    </row>
    <row r="48" spans="2:6" ht="13.5">
      <c r="B48" s="58" t="s">
        <v>118</v>
      </c>
      <c r="C48" s="43">
        <f>C13+C14+C22+C24+C28+C27</f>
        <v>77741.82</v>
      </c>
      <c r="D48" s="24"/>
      <c r="E48" s="23"/>
      <c r="F48" s="11"/>
    </row>
    <row r="49" spans="2:5" ht="12.75">
      <c r="B49" s="64" t="s">
        <v>119</v>
      </c>
      <c r="C49" s="54">
        <v>893.17</v>
      </c>
      <c r="D49" s="54"/>
      <c r="E49" s="54"/>
    </row>
    <row r="50" spans="2:5" ht="12.75">
      <c r="B50" s="64" t="s">
        <v>120</v>
      </c>
      <c r="C50" s="54">
        <f>SUM(C47:C49)</f>
        <v>259860.79</v>
      </c>
      <c r="D50" s="54"/>
      <c r="E50" s="54"/>
    </row>
    <row r="51" spans="2:5" ht="12.75">
      <c r="B51" s="64" t="s">
        <v>121</v>
      </c>
      <c r="C51" s="54"/>
      <c r="D51" s="54">
        <f>D5+D6+D7+D8+D9+D11+D12</f>
        <v>244764</v>
      </c>
      <c r="E51" s="54"/>
    </row>
    <row r="52" spans="2:5" ht="12.75">
      <c r="B52" s="64" t="s">
        <v>122</v>
      </c>
      <c r="C52" s="54"/>
      <c r="D52" s="54">
        <f>D15+D29</f>
        <v>35658.130000000005</v>
      </c>
      <c r="E52" s="54"/>
    </row>
    <row r="53" spans="2:5" ht="12.75">
      <c r="B53" s="64" t="s">
        <v>123</v>
      </c>
      <c r="C53" s="54"/>
      <c r="D53" s="54">
        <v>241920</v>
      </c>
      <c r="E53" s="54"/>
    </row>
    <row r="54" spans="2:5" ht="26.25">
      <c r="B54" s="64" t="s">
        <v>174</v>
      </c>
      <c r="C54" s="24"/>
      <c r="D54" s="54">
        <f>D16</f>
        <v>28906.06</v>
      </c>
      <c r="E54" s="54"/>
    </row>
    <row r="55" spans="2:5" ht="12.75">
      <c r="B55" s="64" t="s">
        <v>125</v>
      </c>
      <c r="C55" s="54"/>
      <c r="D55" s="54">
        <v>111020.52</v>
      </c>
      <c r="E55" s="54"/>
    </row>
    <row r="56" spans="2:5" ht="12.75">
      <c r="B56" s="66" t="s">
        <v>126</v>
      </c>
      <c r="C56" s="31"/>
      <c r="D56" s="54">
        <v>0</v>
      </c>
      <c r="E56" s="31"/>
    </row>
    <row r="57" spans="2:5" ht="12.75">
      <c r="B57" s="66" t="s">
        <v>127</v>
      </c>
      <c r="C57" s="31"/>
      <c r="D57" s="54">
        <v>1599</v>
      </c>
      <c r="E57" s="31"/>
    </row>
    <row r="58" spans="2:5" ht="12.75">
      <c r="B58" s="66" t="s">
        <v>128</v>
      </c>
      <c r="C58" s="31"/>
      <c r="D58" s="54">
        <v>0</v>
      </c>
      <c r="E58" s="31"/>
    </row>
    <row r="59" spans="2:5" ht="12.75">
      <c r="B59" s="66" t="s">
        <v>222</v>
      </c>
      <c r="C59" s="31"/>
      <c r="D59" s="54">
        <v>10399.12</v>
      </c>
      <c r="E59" s="31"/>
    </row>
    <row r="60" spans="2:5" ht="12.75">
      <c r="B60" s="66" t="s">
        <v>130</v>
      </c>
      <c r="C60" s="31"/>
      <c r="D60" s="54">
        <v>0</v>
      </c>
      <c r="E60" s="31"/>
    </row>
    <row r="61" spans="2:5" ht="12.75">
      <c r="B61" s="66" t="s">
        <v>131</v>
      </c>
      <c r="C61" s="31"/>
      <c r="D61" s="54">
        <f>D18+D19+D21+D26+D30+D33+D34+D10</f>
        <v>6606.54</v>
      </c>
      <c r="E61" s="54"/>
    </row>
    <row r="62" spans="1:6" ht="12.75">
      <c r="A62" s="69"/>
      <c r="B62" s="68" t="s">
        <v>13</v>
      </c>
      <c r="C62" s="70">
        <f>C50+C46</f>
        <v>3749206.742</v>
      </c>
      <c r="D62" s="70">
        <f>SUM(D51:D61)</f>
        <v>680873.3700000001</v>
      </c>
      <c r="E62" s="70">
        <f>C62-D62</f>
        <v>3068333.372</v>
      </c>
      <c r="F62" s="69"/>
    </row>
    <row r="63" spans="2:4" ht="12.75">
      <c r="B63" s="65"/>
      <c r="D63" s="43"/>
    </row>
    <row r="64" spans="2:4" ht="12.75">
      <c r="B64" s="65"/>
      <c r="D64" s="43"/>
    </row>
    <row r="65" spans="2:4" ht="12.75">
      <c r="B65" s="65"/>
      <c r="D65" s="43"/>
    </row>
    <row r="66" spans="2:5" ht="13.5">
      <c r="B66" s="58" t="s">
        <v>24</v>
      </c>
      <c r="C66" s="36"/>
      <c r="D66" s="43"/>
      <c r="E66" s="43"/>
    </row>
    <row r="67" spans="2:5" ht="13.5">
      <c r="B67" s="58" t="s">
        <v>25</v>
      </c>
      <c r="C67" s="36"/>
      <c r="D67" s="43"/>
      <c r="E67" s="43"/>
    </row>
    <row r="68" spans="2:5" ht="13.5">
      <c r="B68" s="58" t="s">
        <v>26</v>
      </c>
      <c r="C68" s="36"/>
      <c r="D68" s="43"/>
      <c r="E68" s="43"/>
    </row>
    <row r="69" spans="2:5" ht="13.5">
      <c r="B69" s="58" t="s">
        <v>27</v>
      </c>
      <c r="C69" s="36"/>
      <c r="D69" s="43"/>
      <c r="E69" s="43"/>
    </row>
    <row r="70" spans="2:5" ht="13.5">
      <c r="B70" s="57" t="s">
        <v>28</v>
      </c>
      <c r="C70" s="36"/>
      <c r="D70" s="43"/>
      <c r="E70" s="43"/>
    </row>
  </sheetData>
  <sheetProtection/>
  <mergeCells count="3">
    <mergeCell ref="A1:F1"/>
    <mergeCell ref="A3:B3"/>
    <mergeCell ref="A44:F4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3.00390625" style="1" customWidth="1"/>
    <col min="4" max="4" width="13.57421875" style="1" customWidth="1"/>
    <col min="5" max="5" width="13.42187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46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3068333.37</v>
      </c>
      <c r="D3" s="21"/>
      <c r="E3" s="22">
        <v>3068333.37</v>
      </c>
      <c r="F3" s="20" t="s">
        <v>47</v>
      </c>
      <c r="G3" s="17"/>
      <c r="H3" s="18"/>
      <c r="I3" s="18"/>
      <c r="J3" s="19"/>
      <c r="K3" s="19"/>
      <c r="L3" s="19"/>
    </row>
    <row r="4" spans="1:6" ht="18.75" customHeight="1">
      <c r="A4" s="27" t="s">
        <v>244</v>
      </c>
      <c r="B4" s="56" t="s">
        <v>8</v>
      </c>
      <c r="C4" s="23">
        <v>673.51</v>
      </c>
      <c r="D4" s="21"/>
      <c r="E4" s="23">
        <f>E3+C4-D4</f>
        <v>3069006.88</v>
      </c>
      <c r="F4" s="20" t="s">
        <v>10</v>
      </c>
    </row>
    <row r="5" spans="1:6" ht="18.75" customHeight="1">
      <c r="A5" s="27" t="s">
        <v>244</v>
      </c>
      <c r="B5" s="57" t="s">
        <v>15</v>
      </c>
      <c r="C5" s="24"/>
      <c r="D5" s="24">
        <v>75344</v>
      </c>
      <c r="E5" s="23">
        <f aca="true" t="shared" si="0" ref="E5:E54">E4+C5-D5</f>
        <v>2993662.88</v>
      </c>
      <c r="F5" s="25" t="s">
        <v>11</v>
      </c>
    </row>
    <row r="6" spans="1:6" ht="18.75" customHeight="1">
      <c r="A6" s="27" t="s">
        <v>244</v>
      </c>
      <c r="B6" s="58" t="s">
        <v>16</v>
      </c>
      <c r="C6" s="24"/>
      <c r="D6" s="24">
        <v>14633</v>
      </c>
      <c r="E6" s="23">
        <f t="shared" si="0"/>
        <v>2979029.88</v>
      </c>
      <c r="F6" s="25" t="s">
        <v>17</v>
      </c>
    </row>
    <row r="7" spans="1:6" ht="18.75" customHeight="1">
      <c r="A7" s="27" t="s">
        <v>244</v>
      </c>
      <c r="B7" s="58" t="s">
        <v>19</v>
      </c>
      <c r="C7" s="24"/>
      <c r="D7" s="24">
        <v>1633</v>
      </c>
      <c r="E7" s="23">
        <f t="shared" si="0"/>
        <v>2977396.88</v>
      </c>
      <c r="F7" s="25" t="s">
        <v>17</v>
      </c>
    </row>
    <row r="8" spans="1:6" ht="18.75" customHeight="1">
      <c r="A8" s="27" t="s">
        <v>244</v>
      </c>
      <c r="B8" s="57" t="s">
        <v>36</v>
      </c>
      <c r="C8" s="24"/>
      <c r="D8" s="24">
        <v>30000</v>
      </c>
      <c r="E8" s="23">
        <f t="shared" si="0"/>
        <v>2947396.88</v>
      </c>
      <c r="F8" s="25" t="s">
        <v>37</v>
      </c>
    </row>
    <row r="9" spans="1:6" ht="18.75" customHeight="1">
      <c r="A9" s="27" t="s">
        <v>244</v>
      </c>
      <c r="B9" s="57" t="s">
        <v>65</v>
      </c>
      <c r="C9" s="24"/>
      <c r="D9" s="24">
        <v>19633</v>
      </c>
      <c r="E9" s="23">
        <f t="shared" si="0"/>
        <v>2927763.88</v>
      </c>
      <c r="F9" s="25" t="s">
        <v>67</v>
      </c>
    </row>
    <row r="10" spans="1:6" ht="18.75" customHeight="1">
      <c r="A10" s="27" t="s">
        <v>244</v>
      </c>
      <c r="B10" s="57" t="s">
        <v>8</v>
      </c>
      <c r="C10" s="24"/>
      <c r="D10" s="24">
        <v>450</v>
      </c>
      <c r="E10" s="23">
        <f t="shared" si="0"/>
        <v>2927313.88</v>
      </c>
      <c r="F10" s="25" t="s">
        <v>9</v>
      </c>
    </row>
    <row r="11" spans="1:6" ht="18.75" customHeight="1">
      <c r="A11" s="27" t="s">
        <v>244</v>
      </c>
      <c r="B11" s="57" t="s">
        <v>16</v>
      </c>
      <c r="C11" s="24"/>
      <c r="D11" s="24">
        <v>1980</v>
      </c>
      <c r="E11" s="23">
        <f t="shared" si="0"/>
        <v>2925333.88</v>
      </c>
      <c r="F11" s="25" t="s">
        <v>18</v>
      </c>
    </row>
    <row r="12" spans="1:6" ht="18.75" customHeight="1">
      <c r="A12" s="27" t="s">
        <v>244</v>
      </c>
      <c r="B12" s="57" t="s">
        <v>20</v>
      </c>
      <c r="C12" s="24"/>
      <c r="D12" s="24">
        <v>10407.36</v>
      </c>
      <c r="E12" s="23">
        <f>E11+C12-D12</f>
        <v>2914926.52</v>
      </c>
      <c r="F12" s="25" t="s">
        <v>245</v>
      </c>
    </row>
    <row r="13" spans="1:6" ht="18.75" customHeight="1">
      <c r="A13" s="27" t="s">
        <v>244</v>
      </c>
      <c r="B13" s="57" t="s">
        <v>33</v>
      </c>
      <c r="C13" s="24"/>
      <c r="D13" s="24">
        <v>21787.98</v>
      </c>
      <c r="E13" s="23">
        <f t="shared" si="0"/>
        <v>2893138.54</v>
      </c>
      <c r="F13" s="25" t="s">
        <v>243</v>
      </c>
    </row>
    <row r="14" spans="1:6" ht="18.75" customHeight="1">
      <c r="A14" s="27" t="s">
        <v>244</v>
      </c>
      <c r="B14" s="57" t="s">
        <v>16</v>
      </c>
      <c r="C14" s="24"/>
      <c r="D14" s="24">
        <v>5723</v>
      </c>
      <c r="E14" s="23">
        <f>E13+C14-D14</f>
        <v>2887415.54</v>
      </c>
      <c r="F14" s="25" t="s">
        <v>246</v>
      </c>
    </row>
    <row r="15" spans="1:6" ht="18.75" customHeight="1">
      <c r="A15" s="27" t="s">
        <v>247</v>
      </c>
      <c r="B15" s="57" t="s">
        <v>139</v>
      </c>
      <c r="C15" s="24">
        <v>35284.11</v>
      </c>
      <c r="D15" s="24"/>
      <c r="E15" s="23">
        <f t="shared" si="0"/>
        <v>2922699.65</v>
      </c>
      <c r="F15" s="25" t="s">
        <v>249</v>
      </c>
    </row>
    <row r="16" spans="1:6" ht="18.75" customHeight="1">
      <c r="A16" s="27" t="s">
        <v>247</v>
      </c>
      <c r="B16" s="57" t="s">
        <v>248</v>
      </c>
      <c r="C16" s="24">
        <v>35277</v>
      </c>
      <c r="D16" s="24"/>
      <c r="E16" s="23">
        <f t="shared" si="0"/>
        <v>2957976.65</v>
      </c>
      <c r="F16" s="25" t="s">
        <v>249</v>
      </c>
    </row>
    <row r="17" spans="1:6" ht="18.75" customHeight="1">
      <c r="A17" s="27" t="s">
        <v>247</v>
      </c>
      <c r="B17" s="58" t="s">
        <v>139</v>
      </c>
      <c r="C17" s="24">
        <v>35268.93</v>
      </c>
      <c r="D17" s="24"/>
      <c r="E17" s="23">
        <f t="shared" si="0"/>
        <v>2993245.58</v>
      </c>
      <c r="F17" s="25" t="s">
        <v>249</v>
      </c>
    </row>
    <row r="18" spans="1:6" ht="18.75" customHeight="1">
      <c r="A18" s="27" t="s">
        <v>247</v>
      </c>
      <c r="B18" s="58" t="s">
        <v>237</v>
      </c>
      <c r="C18" s="24">
        <v>17344.8</v>
      </c>
      <c r="D18" s="24"/>
      <c r="E18" s="23">
        <f t="shared" si="0"/>
        <v>3010590.38</v>
      </c>
      <c r="F18" s="25" t="s">
        <v>238</v>
      </c>
    </row>
    <row r="19" spans="1:6" ht="18.75" customHeight="1">
      <c r="A19" s="27" t="s">
        <v>247</v>
      </c>
      <c r="B19" s="58" t="s">
        <v>22</v>
      </c>
      <c r="C19" s="24">
        <v>11286.06</v>
      </c>
      <c r="D19" s="24"/>
      <c r="E19" s="23">
        <f t="shared" si="0"/>
        <v>3021876.44</v>
      </c>
      <c r="F19" s="25" t="s">
        <v>250</v>
      </c>
    </row>
    <row r="20" spans="1:6" ht="18.75" customHeight="1">
      <c r="A20" s="27" t="s">
        <v>251</v>
      </c>
      <c r="B20" s="58" t="s">
        <v>252</v>
      </c>
      <c r="C20" s="24"/>
      <c r="D20" s="24">
        <v>100000</v>
      </c>
      <c r="E20" s="23">
        <f t="shared" si="0"/>
        <v>2921876.44</v>
      </c>
      <c r="F20" s="25" t="s">
        <v>253</v>
      </c>
    </row>
    <row r="21" spans="1:6" ht="18.75" customHeight="1">
      <c r="A21" s="27" t="s">
        <v>251</v>
      </c>
      <c r="B21" s="58" t="s">
        <v>8</v>
      </c>
      <c r="C21" s="23"/>
      <c r="D21" s="24">
        <v>150</v>
      </c>
      <c r="E21" s="23">
        <f t="shared" si="0"/>
        <v>2921726.44</v>
      </c>
      <c r="F21" s="25" t="s">
        <v>9</v>
      </c>
    </row>
    <row r="22" spans="1:6" ht="18.75" customHeight="1">
      <c r="A22" s="27" t="s">
        <v>251</v>
      </c>
      <c r="B22" s="58" t="s">
        <v>20</v>
      </c>
      <c r="C22" s="23"/>
      <c r="D22" s="24">
        <v>11256.89</v>
      </c>
      <c r="E22" s="23">
        <f t="shared" si="0"/>
        <v>2910469.55</v>
      </c>
      <c r="F22" s="25" t="s">
        <v>254</v>
      </c>
    </row>
    <row r="23" spans="1:6" ht="18.75" customHeight="1">
      <c r="A23" s="27" t="s">
        <v>251</v>
      </c>
      <c r="B23" s="58" t="s">
        <v>20</v>
      </c>
      <c r="C23" s="23"/>
      <c r="D23" s="24">
        <v>9611.16</v>
      </c>
      <c r="E23" s="23">
        <f t="shared" si="0"/>
        <v>2900858.3899999997</v>
      </c>
      <c r="F23" s="25" t="s">
        <v>255</v>
      </c>
    </row>
    <row r="24" spans="1:6" ht="18.75" customHeight="1">
      <c r="A24" s="27" t="s">
        <v>256</v>
      </c>
      <c r="B24" s="58" t="s">
        <v>257</v>
      </c>
      <c r="C24" s="23"/>
      <c r="D24" s="24">
        <v>28000</v>
      </c>
      <c r="E24" s="23">
        <f t="shared" si="0"/>
        <v>2872858.3899999997</v>
      </c>
      <c r="F24" s="25" t="s">
        <v>258</v>
      </c>
    </row>
    <row r="25" spans="1:6" ht="18.75" customHeight="1">
      <c r="A25" s="27" t="s">
        <v>256</v>
      </c>
      <c r="B25" s="58" t="s">
        <v>259</v>
      </c>
      <c r="C25" s="24"/>
      <c r="D25" s="24">
        <v>24000</v>
      </c>
      <c r="E25" s="23">
        <f t="shared" si="0"/>
        <v>2848858.3899999997</v>
      </c>
      <c r="F25" s="25" t="s">
        <v>261</v>
      </c>
    </row>
    <row r="26" spans="1:6" ht="18.75" customHeight="1">
      <c r="A26" s="27" t="s">
        <v>256</v>
      </c>
      <c r="B26" s="58" t="s">
        <v>8</v>
      </c>
      <c r="C26" s="24"/>
      <c r="D26" s="24">
        <v>150</v>
      </c>
      <c r="E26" s="23">
        <f t="shared" si="0"/>
        <v>2848708.3899999997</v>
      </c>
      <c r="F26" s="25" t="s">
        <v>9</v>
      </c>
    </row>
    <row r="27" spans="1:6" ht="18.75" customHeight="1">
      <c r="A27" s="27" t="s">
        <v>256</v>
      </c>
      <c r="B27" s="58" t="s">
        <v>260</v>
      </c>
      <c r="C27" s="24"/>
      <c r="D27" s="24">
        <v>11760</v>
      </c>
      <c r="E27" s="23">
        <f t="shared" si="0"/>
        <v>2836948.3899999997</v>
      </c>
      <c r="F27" s="25" t="s">
        <v>262</v>
      </c>
    </row>
    <row r="28" spans="1:6" ht="18.75" customHeight="1">
      <c r="A28" s="27" t="s">
        <v>263</v>
      </c>
      <c r="B28" s="58" t="s">
        <v>31</v>
      </c>
      <c r="C28" s="24"/>
      <c r="D28" s="24">
        <v>9117.85</v>
      </c>
      <c r="E28" s="23">
        <f t="shared" si="0"/>
        <v>2827830.5399999996</v>
      </c>
      <c r="F28" s="25" t="s">
        <v>265</v>
      </c>
    </row>
    <row r="29" spans="1:6" ht="18.75" customHeight="1">
      <c r="A29" s="27" t="s">
        <v>263</v>
      </c>
      <c r="B29" s="57" t="s">
        <v>264</v>
      </c>
      <c r="C29" s="24"/>
      <c r="D29" s="24">
        <v>2040</v>
      </c>
      <c r="E29" s="23">
        <f t="shared" si="0"/>
        <v>2825790.5399999996</v>
      </c>
      <c r="F29" s="25" t="s">
        <v>266</v>
      </c>
    </row>
    <row r="30" spans="1:6" ht="18.75" customHeight="1">
      <c r="A30" s="27" t="s">
        <v>263</v>
      </c>
      <c r="B30" s="59" t="s">
        <v>102</v>
      </c>
      <c r="C30" s="29"/>
      <c r="D30" s="29">
        <v>2000</v>
      </c>
      <c r="E30" s="23">
        <f t="shared" si="0"/>
        <v>2823790.5399999996</v>
      </c>
      <c r="F30" s="25" t="s">
        <v>267</v>
      </c>
    </row>
    <row r="31" spans="1:6" ht="18.75" customHeight="1">
      <c r="A31" s="27" t="s">
        <v>263</v>
      </c>
      <c r="B31" s="57" t="s">
        <v>22</v>
      </c>
      <c r="C31" s="29"/>
      <c r="D31" s="24">
        <v>1617</v>
      </c>
      <c r="E31" s="23">
        <f t="shared" si="0"/>
        <v>2822173.5399999996</v>
      </c>
      <c r="F31" s="25" t="s">
        <v>267</v>
      </c>
    </row>
    <row r="32" spans="1:6" ht="18.75" customHeight="1">
      <c r="A32" s="27" t="s">
        <v>263</v>
      </c>
      <c r="B32" s="57" t="s">
        <v>163</v>
      </c>
      <c r="C32" s="29"/>
      <c r="D32" s="24">
        <v>1115</v>
      </c>
      <c r="E32" s="23">
        <f t="shared" si="0"/>
        <v>2821058.5399999996</v>
      </c>
      <c r="F32" s="25" t="s">
        <v>268</v>
      </c>
    </row>
    <row r="33" spans="1:6" ht="18.75" customHeight="1">
      <c r="A33" s="27" t="s">
        <v>263</v>
      </c>
      <c r="B33" s="60" t="s">
        <v>8</v>
      </c>
      <c r="C33" s="29"/>
      <c r="D33" s="24">
        <v>250</v>
      </c>
      <c r="E33" s="23">
        <f t="shared" si="0"/>
        <v>2820808.5399999996</v>
      </c>
      <c r="F33" s="25" t="s">
        <v>9</v>
      </c>
    </row>
    <row r="34" spans="1:6" ht="18.75" customHeight="1">
      <c r="A34" s="27" t="s">
        <v>263</v>
      </c>
      <c r="B34" s="60" t="s">
        <v>5</v>
      </c>
      <c r="C34" s="29">
        <v>259267.2</v>
      </c>
      <c r="D34" s="35"/>
      <c r="E34" s="23">
        <f t="shared" si="0"/>
        <v>3080075.7399999998</v>
      </c>
      <c r="F34" s="25" t="s">
        <v>6</v>
      </c>
    </row>
    <row r="35" spans="1:6" ht="18.75" customHeight="1">
      <c r="A35" s="27" t="s">
        <v>269</v>
      </c>
      <c r="B35" s="60" t="s">
        <v>270</v>
      </c>
      <c r="C35" s="29">
        <v>7055.59</v>
      </c>
      <c r="D35" s="35"/>
      <c r="E35" s="23">
        <f t="shared" si="0"/>
        <v>3087131.3299999996</v>
      </c>
      <c r="F35" s="25" t="s">
        <v>271</v>
      </c>
    </row>
    <row r="36" spans="1:6" ht="18.75" customHeight="1">
      <c r="A36" s="27" t="s">
        <v>272</v>
      </c>
      <c r="B36" s="60" t="s">
        <v>101</v>
      </c>
      <c r="C36" s="29"/>
      <c r="D36" s="35">
        <v>53432.41</v>
      </c>
      <c r="E36" s="23">
        <f t="shared" si="0"/>
        <v>3033698.9199999995</v>
      </c>
      <c r="F36" s="25" t="s">
        <v>275</v>
      </c>
    </row>
    <row r="37" spans="1:6" ht="18.75" customHeight="1">
      <c r="A37" s="27" t="s">
        <v>272</v>
      </c>
      <c r="B37" s="60" t="s">
        <v>273</v>
      </c>
      <c r="C37" s="29"/>
      <c r="D37" s="35">
        <v>12000</v>
      </c>
      <c r="E37" s="23">
        <f t="shared" si="0"/>
        <v>3021698.9199999995</v>
      </c>
      <c r="F37" s="25" t="s">
        <v>276</v>
      </c>
    </row>
    <row r="38" spans="1:6" ht="18.75" customHeight="1">
      <c r="A38" s="27" t="s">
        <v>272</v>
      </c>
      <c r="B38" s="60" t="s">
        <v>33</v>
      </c>
      <c r="C38" s="29"/>
      <c r="D38" s="35">
        <v>7475.55</v>
      </c>
      <c r="E38" s="23">
        <f t="shared" si="0"/>
        <v>3014223.3699999996</v>
      </c>
      <c r="F38" s="25" t="s">
        <v>274</v>
      </c>
    </row>
    <row r="39" spans="1:6" ht="18.75" customHeight="1">
      <c r="A39" s="27" t="s">
        <v>272</v>
      </c>
      <c r="B39" s="60" t="s">
        <v>8</v>
      </c>
      <c r="C39" s="29"/>
      <c r="D39" s="35">
        <v>150</v>
      </c>
      <c r="E39" s="23">
        <f t="shared" si="0"/>
        <v>3014073.3699999996</v>
      </c>
      <c r="F39" s="25" t="s">
        <v>9</v>
      </c>
    </row>
    <row r="40" spans="1:6" ht="18.75" customHeight="1">
      <c r="A40" s="27" t="s">
        <v>277</v>
      </c>
      <c r="B40" s="60" t="s">
        <v>252</v>
      </c>
      <c r="C40" s="29"/>
      <c r="D40" s="35">
        <v>27950</v>
      </c>
      <c r="E40" s="23">
        <f t="shared" si="0"/>
        <v>2986123.3699999996</v>
      </c>
      <c r="F40" s="25" t="s">
        <v>279</v>
      </c>
    </row>
    <row r="41" spans="1:6" ht="18.75" customHeight="1">
      <c r="A41" s="27" t="s">
        <v>277</v>
      </c>
      <c r="B41" s="60" t="s">
        <v>8</v>
      </c>
      <c r="C41" s="29"/>
      <c r="D41" s="35">
        <v>50</v>
      </c>
      <c r="E41" s="23">
        <f t="shared" si="0"/>
        <v>2986073.3699999996</v>
      </c>
      <c r="F41" s="25" t="s">
        <v>9</v>
      </c>
    </row>
    <row r="42" spans="1:6" ht="18.75" customHeight="1">
      <c r="A42" s="27" t="s">
        <v>277</v>
      </c>
      <c r="B42" s="60" t="s">
        <v>278</v>
      </c>
      <c r="C42" s="29">
        <v>7053.79</v>
      </c>
      <c r="D42" s="35"/>
      <c r="E42" s="23">
        <f t="shared" si="0"/>
        <v>2993127.1599999997</v>
      </c>
      <c r="F42" s="25" t="s">
        <v>280</v>
      </c>
    </row>
    <row r="43" spans="1:6" ht="18.75" customHeight="1">
      <c r="A43" s="27" t="s">
        <v>281</v>
      </c>
      <c r="B43" s="60" t="s">
        <v>139</v>
      </c>
      <c r="C43" s="29">
        <v>35277.963</v>
      </c>
      <c r="D43" s="35"/>
      <c r="E43" s="23">
        <f t="shared" si="0"/>
        <v>3028405.1229999997</v>
      </c>
      <c r="F43" s="25" t="s">
        <v>249</v>
      </c>
    </row>
    <row r="44" spans="1:6" ht="18.75" customHeight="1">
      <c r="A44" s="27" t="s">
        <v>281</v>
      </c>
      <c r="B44" s="60" t="s">
        <v>248</v>
      </c>
      <c r="C44" s="29">
        <v>35276.79</v>
      </c>
      <c r="D44" s="35"/>
      <c r="E44" s="23">
        <f t="shared" si="0"/>
        <v>3063681.9129999997</v>
      </c>
      <c r="F44" s="25" t="s">
        <v>249</v>
      </c>
    </row>
    <row r="45" spans="1:6" ht="18.75" customHeight="1">
      <c r="A45" s="27" t="s">
        <v>282</v>
      </c>
      <c r="B45" s="60" t="s">
        <v>283</v>
      </c>
      <c r="C45" s="29"/>
      <c r="D45" s="35">
        <v>115980</v>
      </c>
      <c r="E45" s="23">
        <f t="shared" si="0"/>
        <v>2947701.9129999997</v>
      </c>
      <c r="F45" s="25" t="s">
        <v>284</v>
      </c>
    </row>
    <row r="46" spans="1:6" ht="18.75" customHeight="1">
      <c r="A46" s="27" t="s">
        <v>282</v>
      </c>
      <c r="B46" s="60" t="s">
        <v>8</v>
      </c>
      <c r="C46" s="29"/>
      <c r="D46" s="35">
        <v>57.99</v>
      </c>
      <c r="E46" s="23">
        <f t="shared" si="0"/>
        <v>2947643.9229999995</v>
      </c>
      <c r="F46" s="25" t="s">
        <v>9</v>
      </c>
    </row>
    <row r="47" spans="1:6" ht="18.75" customHeight="1">
      <c r="A47" s="27" t="s">
        <v>285</v>
      </c>
      <c r="B47" s="60" t="s">
        <v>286</v>
      </c>
      <c r="C47" s="29"/>
      <c r="D47" s="35">
        <v>80476</v>
      </c>
      <c r="E47" s="23">
        <f t="shared" si="0"/>
        <v>2867167.9229999995</v>
      </c>
      <c r="F47" s="25" t="s">
        <v>287</v>
      </c>
    </row>
    <row r="48" spans="1:6" ht="18.75" customHeight="1">
      <c r="A48" s="27" t="s">
        <v>285</v>
      </c>
      <c r="B48" s="60" t="s">
        <v>286</v>
      </c>
      <c r="C48" s="29"/>
      <c r="D48" s="35">
        <v>30680</v>
      </c>
      <c r="E48" s="23">
        <f t="shared" si="0"/>
        <v>2836487.9229999995</v>
      </c>
      <c r="F48" s="25" t="s">
        <v>288</v>
      </c>
    </row>
    <row r="49" spans="1:6" ht="18.75" customHeight="1">
      <c r="A49" s="27" t="s">
        <v>285</v>
      </c>
      <c r="B49" s="60" t="s">
        <v>8</v>
      </c>
      <c r="C49" s="29"/>
      <c r="D49" s="35">
        <v>100</v>
      </c>
      <c r="E49" s="23">
        <f t="shared" si="0"/>
        <v>2836387.9229999995</v>
      </c>
      <c r="F49" s="25" t="s">
        <v>9</v>
      </c>
    </row>
    <row r="50" spans="1:6" ht="18.75" customHeight="1">
      <c r="A50" s="27" t="s">
        <v>289</v>
      </c>
      <c r="B50" s="60" t="s">
        <v>5</v>
      </c>
      <c r="C50" s="29">
        <v>763312.8</v>
      </c>
      <c r="D50" s="35"/>
      <c r="E50" s="23">
        <f t="shared" si="0"/>
        <v>3599700.7229999993</v>
      </c>
      <c r="F50" s="25" t="s">
        <v>6</v>
      </c>
    </row>
    <row r="51" spans="1:6" ht="18.75" customHeight="1">
      <c r="A51" s="27" t="s">
        <v>290</v>
      </c>
      <c r="B51" s="60" t="s">
        <v>31</v>
      </c>
      <c r="C51" s="29"/>
      <c r="D51" s="35">
        <v>249984</v>
      </c>
      <c r="E51" s="23">
        <f t="shared" si="0"/>
        <v>3349716.7229999993</v>
      </c>
      <c r="F51" s="25" t="s">
        <v>293</v>
      </c>
    </row>
    <row r="52" spans="1:6" ht="18.75" customHeight="1">
      <c r="A52" s="27" t="s">
        <v>290</v>
      </c>
      <c r="B52" s="60" t="s">
        <v>291</v>
      </c>
      <c r="C52" s="29"/>
      <c r="D52" s="35">
        <v>5640</v>
      </c>
      <c r="E52" s="23">
        <f t="shared" si="0"/>
        <v>3344076.7229999993</v>
      </c>
      <c r="F52" s="25" t="s">
        <v>292</v>
      </c>
    </row>
    <row r="53" spans="1:6" ht="18.75" customHeight="1">
      <c r="A53" s="27" t="s">
        <v>290</v>
      </c>
      <c r="B53" s="60" t="s">
        <v>8</v>
      </c>
      <c r="C53" s="29"/>
      <c r="D53" s="35">
        <v>174.99</v>
      </c>
      <c r="E53" s="23">
        <f t="shared" si="0"/>
        <v>3343901.732999999</v>
      </c>
      <c r="F53" s="25" t="s">
        <v>9</v>
      </c>
    </row>
    <row r="54" spans="1:6" ht="18.75" customHeight="1">
      <c r="A54" s="27" t="s">
        <v>294</v>
      </c>
      <c r="B54" s="60" t="s">
        <v>8</v>
      </c>
      <c r="C54" s="29"/>
      <c r="D54" s="35">
        <v>500</v>
      </c>
      <c r="E54" s="23">
        <f t="shared" si="0"/>
        <v>3343401.732999999</v>
      </c>
      <c r="F54" s="25" t="s">
        <v>9</v>
      </c>
    </row>
    <row r="55" spans="1:6" ht="18.75" customHeight="1">
      <c r="A55" s="27"/>
      <c r="B55" s="60"/>
      <c r="C55" s="29"/>
      <c r="D55" s="35"/>
      <c r="E55" s="23"/>
      <c r="F55" s="25"/>
    </row>
    <row r="56" spans="1:6" ht="18.75" customHeight="1">
      <c r="A56" s="31"/>
      <c r="B56" s="31"/>
      <c r="C56" s="31"/>
      <c r="D56" s="31"/>
      <c r="E56" s="31"/>
      <c r="F56" s="31"/>
    </row>
    <row r="57" spans="1:6" ht="18.75" customHeight="1">
      <c r="A57" s="27"/>
      <c r="B57" s="32" t="s">
        <v>13</v>
      </c>
      <c r="C57" s="24">
        <f>SUM(C3:C56)</f>
        <v>4310711.913</v>
      </c>
      <c r="D57" s="24">
        <f>SUM(D4:D56)</f>
        <v>967310.1799999999</v>
      </c>
      <c r="E57" s="23">
        <f>C57-D57</f>
        <v>3343401.733</v>
      </c>
      <c r="F57" s="25"/>
    </row>
    <row r="58" spans="1:6" ht="18.75" customHeight="1">
      <c r="A58" s="27"/>
      <c r="B58" s="42" t="s">
        <v>60</v>
      </c>
      <c r="C58" s="24">
        <v>3068333.37</v>
      </c>
      <c r="D58" s="24"/>
      <c r="E58" s="23"/>
      <c r="F58" s="25"/>
    </row>
    <row r="59" spans="1:6" ht="18.75" customHeight="1">
      <c r="A59" s="27"/>
      <c r="B59" s="32" t="s">
        <v>23</v>
      </c>
      <c r="C59" s="24">
        <f>SUM(C4:C54)</f>
        <v>1242378.543</v>
      </c>
      <c r="D59" s="24"/>
      <c r="E59" s="23"/>
      <c r="F59" s="25"/>
    </row>
    <row r="60" spans="1:6" ht="18.75" customHeight="1">
      <c r="A60" s="31"/>
      <c r="B60" s="32" t="s">
        <v>14</v>
      </c>
      <c r="C60" s="24">
        <f>C34+C50</f>
        <v>1022580</v>
      </c>
      <c r="D60" s="24"/>
      <c r="E60" s="23"/>
      <c r="F60" s="25"/>
    </row>
    <row r="61" spans="1:6" ht="18.75" customHeight="1">
      <c r="A61" s="31"/>
      <c r="B61" s="33" t="s">
        <v>30</v>
      </c>
      <c r="C61" s="36">
        <f>C4+C15+C16+C17+C18+C19+C35+C42+C43+C44</f>
        <v>219798.54300000003</v>
      </c>
      <c r="D61" s="31"/>
      <c r="E61" s="31"/>
      <c r="F61" s="31"/>
    </row>
    <row r="62" spans="1:6" ht="18.75" customHeight="1">
      <c r="A62" s="31"/>
      <c r="B62" s="31"/>
      <c r="C62" s="31"/>
      <c r="D62" s="31"/>
      <c r="E62" s="31"/>
      <c r="F62" s="31"/>
    </row>
    <row r="63" ht="18.75" customHeight="1"/>
    <row r="64" ht="18.75" customHeight="1"/>
    <row r="65" spans="1:6" ht="18.75" customHeight="1">
      <c r="A65" s="77" t="s">
        <v>111</v>
      </c>
      <c r="B65" s="78"/>
      <c r="C65" s="78"/>
      <c r="D65" s="78"/>
      <c r="E65" s="78"/>
      <c r="F65" s="79"/>
    </row>
    <row r="66" spans="1:6" ht="18.75" customHeight="1">
      <c r="A66" s="48"/>
      <c r="B66" s="53" t="s">
        <v>112</v>
      </c>
      <c r="C66" s="47" t="s">
        <v>113</v>
      </c>
      <c r="D66" s="67" t="s">
        <v>114</v>
      </c>
      <c r="E66" s="46" t="s">
        <v>115</v>
      </c>
      <c r="F66" s="51"/>
    </row>
    <row r="67" spans="1:6" ht="19.5" customHeight="1">
      <c r="A67" s="49"/>
      <c r="B67" s="63" t="s">
        <v>351</v>
      </c>
      <c r="C67" s="24">
        <v>3068333.37</v>
      </c>
      <c r="D67" s="24"/>
      <c r="E67" s="50"/>
      <c r="F67" s="52"/>
    </row>
    <row r="68" spans="1:6" ht="19.5" customHeight="1">
      <c r="A68" s="49"/>
      <c r="B68" s="64" t="s">
        <v>295</v>
      </c>
      <c r="C68" s="24">
        <f>C34+C50</f>
        <v>1022580</v>
      </c>
      <c r="D68" s="24"/>
      <c r="E68" s="50"/>
      <c r="F68" s="52"/>
    </row>
    <row r="69" spans="2:6" ht="19.5" customHeight="1">
      <c r="B69" s="58" t="s">
        <v>118</v>
      </c>
      <c r="C69" s="43">
        <f>C15+C16+C17+C18+C19+C35+C42+C43+C44</f>
        <v>219125.03300000002</v>
      </c>
      <c r="D69" s="24"/>
      <c r="E69" s="23"/>
      <c r="F69" s="11">
        <f>D57-D83</f>
        <v>0</v>
      </c>
    </row>
    <row r="70" spans="2:5" ht="21" customHeight="1">
      <c r="B70" s="64" t="s">
        <v>119</v>
      </c>
      <c r="C70" s="54">
        <v>673.51</v>
      </c>
      <c r="D70" s="54"/>
      <c r="E70" s="54"/>
    </row>
    <row r="71" spans="2:5" ht="21" customHeight="1">
      <c r="B71" s="64" t="s">
        <v>353</v>
      </c>
      <c r="C71" s="54">
        <f>SUM(C68:C70)</f>
        <v>1242378.543</v>
      </c>
      <c r="D71" s="54"/>
      <c r="E71" s="54"/>
    </row>
    <row r="72" spans="2:5" ht="21" customHeight="1">
      <c r="B72" s="64" t="s">
        <v>121</v>
      </c>
      <c r="C72" s="54"/>
      <c r="D72" s="54">
        <f>D5+D6+D7+D8+D9+D11</f>
        <v>143223</v>
      </c>
      <c r="E72" s="54"/>
    </row>
    <row r="73" spans="2:5" ht="21" customHeight="1">
      <c r="B73" s="64" t="s">
        <v>122</v>
      </c>
      <c r="C73" s="54"/>
      <c r="D73" s="54">
        <f>D20+D29+D40+D45+D47+D48+D52</f>
        <v>362766</v>
      </c>
      <c r="E73" s="54"/>
    </row>
    <row r="74" spans="2:5" ht="21" customHeight="1">
      <c r="B74" s="64" t="s">
        <v>123</v>
      </c>
      <c r="C74" s="54"/>
      <c r="D74" s="54">
        <f>D51</f>
        <v>249984</v>
      </c>
      <c r="E74" s="54"/>
    </row>
    <row r="75" spans="2:5" ht="21" customHeight="1">
      <c r="B75" s="64" t="s">
        <v>296</v>
      </c>
      <c r="C75" s="24"/>
      <c r="D75" s="54">
        <f>D28+D38+D13</f>
        <v>38381.380000000005</v>
      </c>
      <c r="E75" s="54"/>
    </row>
    <row r="76" spans="2:6" ht="12.75">
      <c r="B76" s="64" t="s">
        <v>125</v>
      </c>
      <c r="C76" s="54"/>
      <c r="D76" s="54">
        <f>D36</f>
        <v>53432.41</v>
      </c>
      <c r="E76" s="54"/>
      <c r="F76" s="43"/>
    </row>
    <row r="77" spans="2:5" ht="12.75">
      <c r="B77" s="66" t="s">
        <v>126</v>
      </c>
      <c r="C77" s="31"/>
      <c r="D77" s="54">
        <v>0</v>
      </c>
      <c r="E77" s="31"/>
    </row>
    <row r="78" spans="2:5" ht="12.75">
      <c r="B78" s="66" t="s">
        <v>127</v>
      </c>
      <c r="C78" s="31"/>
      <c r="D78" s="54">
        <f>D31+D30</f>
        <v>3617</v>
      </c>
      <c r="E78" s="31"/>
    </row>
    <row r="79" spans="2:5" ht="12.75">
      <c r="B79" s="66" t="s">
        <v>128</v>
      </c>
      <c r="C79" s="31"/>
      <c r="D79" s="54">
        <f>D27</f>
        <v>11760</v>
      </c>
      <c r="E79" s="31"/>
    </row>
    <row r="80" spans="2:5" ht="12.75">
      <c r="B80" s="66" t="s">
        <v>222</v>
      </c>
      <c r="C80" s="31"/>
      <c r="D80" s="54">
        <f>D12+D22+D23</f>
        <v>31275.41</v>
      </c>
      <c r="E80" s="31"/>
    </row>
    <row r="81" spans="2:5" ht="12.75">
      <c r="B81" s="66" t="s">
        <v>130</v>
      </c>
      <c r="C81" s="31"/>
      <c r="D81" s="54">
        <v>0</v>
      </c>
      <c r="E81" s="31"/>
    </row>
    <row r="82" spans="2:5" ht="12.75">
      <c r="B82" s="66" t="s">
        <v>131</v>
      </c>
      <c r="C82" s="31"/>
      <c r="D82" s="54">
        <f>D10+D14+D21+D24+D25+D26+D33+D37+D39+D41+D46+D49+D53+D54+D32</f>
        <v>72870.98000000001</v>
      </c>
      <c r="E82" s="54"/>
    </row>
    <row r="83" spans="1:6" ht="12.75">
      <c r="A83" s="69"/>
      <c r="B83" s="68" t="s">
        <v>13</v>
      </c>
      <c r="C83" s="70">
        <f>C71+C67</f>
        <v>4310711.913000001</v>
      </c>
      <c r="D83" s="70">
        <f>SUM(D72:D82)</f>
        <v>967310.18</v>
      </c>
      <c r="E83" s="70">
        <f>C83-D83</f>
        <v>3343401.7330000005</v>
      </c>
      <c r="F83" s="69"/>
    </row>
    <row r="84" spans="2:4" ht="12.75">
      <c r="B84" s="65"/>
      <c r="D84" s="43"/>
    </row>
    <row r="85" spans="2:4" ht="12.75">
      <c r="B85" s="65"/>
      <c r="D85" s="43"/>
    </row>
    <row r="86" spans="2:4" ht="12.75">
      <c r="B86" s="65"/>
      <c r="D86" s="43"/>
    </row>
    <row r="87" spans="2:5" ht="13.5">
      <c r="B87" s="58" t="s">
        <v>24</v>
      </c>
      <c r="C87" s="36"/>
      <c r="D87" s="43"/>
      <c r="E87" s="43"/>
    </row>
    <row r="88" spans="2:5" ht="13.5">
      <c r="B88" s="58" t="s">
        <v>25</v>
      </c>
      <c r="C88" s="36"/>
      <c r="D88" s="43"/>
      <c r="E88" s="43"/>
    </row>
    <row r="89" spans="2:5" ht="13.5">
      <c r="B89" s="58" t="s">
        <v>26</v>
      </c>
      <c r="C89" s="36"/>
      <c r="D89" s="43"/>
      <c r="E89" s="43"/>
    </row>
    <row r="90" spans="2:5" ht="13.5">
      <c r="B90" s="58" t="s">
        <v>27</v>
      </c>
      <c r="C90" s="36"/>
      <c r="D90" s="43"/>
      <c r="E90" s="43"/>
    </row>
    <row r="91" spans="2:5" ht="13.5">
      <c r="B91" s="57" t="s">
        <v>28</v>
      </c>
      <c r="C91" s="36"/>
      <c r="D91" s="43"/>
      <c r="E91" s="43"/>
    </row>
  </sheetData>
  <sheetProtection/>
  <mergeCells count="3">
    <mergeCell ref="A1:F1"/>
    <mergeCell ref="A3:B3"/>
    <mergeCell ref="A65:F6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49">
      <selection activeCell="C75" sqref="C75:C76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4" width="12.7109375" style="1" customWidth="1"/>
    <col min="5" max="5" width="13.2812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300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3343401.73</v>
      </c>
      <c r="D3" s="21"/>
      <c r="E3" s="22">
        <v>3343401.73</v>
      </c>
      <c r="F3" s="20" t="s">
        <v>48</v>
      </c>
      <c r="G3" s="17"/>
      <c r="H3" s="18"/>
      <c r="I3" s="18"/>
      <c r="J3" s="19"/>
      <c r="K3" s="19"/>
      <c r="L3" s="19"/>
    </row>
    <row r="4" spans="1:6" ht="18.75" customHeight="1">
      <c r="A4" s="27" t="s">
        <v>297</v>
      </c>
      <c r="B4" s="56" t="s">
        <v>8</v>
      </c>
      <c r="C4" s="23">
        <v>643.65</v>
      </c>
      <c r="D4" s="21"/>
      <c r="E4" s="23">
        <f>E3+C4-D4</f>
        <v>3344045.38</v>
      </c>
      <c r="F4" s="20" t="s">
        <v>10</v>
      </c>
    </row>
    <row r="5" spans="1:6" ht="18.75" customHeight="1">
      <c r="A5" s="27" t="s">
        <v>297</v>
      </c>
      <c r="B5" s="57" t="s">
        <v>15</v>
      </c>
      <c r="C5" s="24"/>
      <c r="D5" s="24">
        <v>75344</v>
      </c>
      <c r="E5" s="23">
        <f aca="true" t="shared" si="0" ref="E5:E69">E4+C5-D5</f>
        <v>3268701.38</v>
      </c>
      <c r="F5" s="25" t="s">
        <v>11</v>
      </c>
    </row>
    <row r="6" spans="1:6" ht="18.75" customHeight="1">
      <c r="A6" s="27" t="s">
        <v>297</v>
      </c>
      <c r="B6" s="58" t="s">
        <v>16</v>
      </c>
      <c r="C6" s="24"/>
      <c r="D6" s="24">
        <v>14633</v>
      </c>
      <c r="E6" s="23">
        <f t="shared" si="0"/>
        <v>3254068.38</v>
      </c>
      <c r="F6" s="25" t="s">
        <v>17</v>
      </c>
    </row>
    <row r="7" spans="1:6" ht="18.75" customHeight="1">
      <c r="A7" s="27" t="s">
        <v>297</v>
      </c>
      <c r="B7" s="58" t="s">
        <v>19</v>
      </c>
      <c r="C7" s="24"/>
      <c r="D7" s="24">
        <v>1633</v>
      </c>
      <c r="E7" s="23">
        <f t="shared" si="0"/>
        <v>3252435.38</v>
      </c>
      <c r="F7" s="25" t="s">
        <v>17</v>
      </c>
    </row>
    <row r="8" spans="1:6" ht="18.75" customHeight="1">
      <c r="A8" s="27" t="s">
        <v>297</v>
      </c>
      <c r="B8" s="57" t="s">
        <v>36</v>
      </c>
      <c r="C8" s="24"/>
      <c r="D8" s="24">
        <v>30000</v>
      </c>
      <c r="E8" s="23">
        <f t="shared" si="0"/>
        <v>3222435.38</v>
      </c>
      <c r="F8" s="25" t="s">
        <v>37</v>
      </c>
    </row>
    <row r="9" spans="1:6" ht="18.75" customHeight="1">
      <c r="A9" s="27" t="s">
        <v>297</v>
      </c>
      <c r="B9" s="57" t="s">
        <v>65</v>
      </c>
      <c r="C9" s="24"/>
      <c r="D9" s="24">
        <v>19633</v>
      </c>
      <c r="E9" s="23">
        <f t="shared" si="0"/>
        <v>3202802.38</v>
      </c>
      <c r="F9" s="25" t="s">
        <v>301</v>
      </c>
    </row>
    <row r="10" spans="1:6" ht="18.75" customHeight="1">
      <c r="A10" s="27" t="s">
        <v>297</v>
      </c>
      <c r="B10" s="57" t="s">
        <v>8</v>
      </c>
      <c r="C10" s="24"/>
      <c r="D10" s="24">
        <v>500</v>
      </c>
      <c r="E10" s="23">
        <f t="shared" si="0"/>
        <v>3202302.38</v>
      </c>
      <c r="F10" s="25" t="s">
        <v>9</v>
      </c>
    </row>
    <row r="11" spans="1:6" ht="18.75" customHeight="1">
      <c r="A11" s="27" t="s">
        <v>297</v>
      </c>
      <c r="B11" s="57" t="s">
        <v>16</v>
      </c>
      <c r="C11" s="24"/>
      <c r="D11" s="24">
        <v>1980</v>
      </c>
      <c r="E11" s="23">
        <f t="shared" si="0"/>
        <v>3200322.38</v>
      </c>
      <c r="F11" s="25" t="s">
        <v>18</v>
      </c>
    </row>
    <row r="12" spans="1:6" ht="18.75" customHeight="1">
      <c r="A12" s="27" t="s">
        <v>297</v>
      </c>
      <c r="B12" s="57" t="s">
        <v>298</v>
      </c>
      <c r="C12" s="24"/>
      <c r="D12" s="24">
        <v>1980</v>
      </c>
      <c r="E12" s="23">
        <f>E11+C12-D12</f>
        <v>3198342.38</v>
      </c>
      <c r="F12" s="25" t="s">
        <v>18</v>
      </c>
    </row>
    <row r="13" spans="1:6" ht="18.75" customHeight="1">
      <c r="A13" s="27" t="s">
        <v>297</v>
      </c>
      <c r="B13" s="57" t="s">
        <v>19</v>
      </c>
      <c r="C13" s="24"/>
      <c r="D13" s="24">
        <v>1980</v>
      </c>
      <c r="E13" s="23">
        <f t="shared" si="0"/>
        <v>3196362.38</v>
      </c>
      <c r="F13" s="25" t="s">
        <v>18</v>
      </c>
    </row>
    <row r="14" spans="1:6" ht="18.75" customHeight="1">
      <c r="A14" s="27" t="s">
        <v>297</v>
      </c>
      <c r="B14" s="57" t="s">
        <v>20</v>
      </c>
      <c r="C14" s="24"/>
      <c r="D14" s="24">
        <v>10406.34</v>
      </c>
      <c r="E14" s="23">
        <f t="shared" si="0"/>
        <v>3185956.04</v>
      </c>
      <c r="F14" s="25" t="s">
        <v>354</v>
      </c>
    </row>
    <row r="15" spans="1:6" ht="18.75" customHeight="1">
      <c r="A15" s="27" t="s">
        <v>297</v>
      </c>
      <c r="B15" s="57" t="s">
        <v>299</v>
      </c>
      <c r="C15" s="24"/>
      <c r="D15" s="24">
        <v>11748</v>
      </c>
      <c r="E15" s="23">
        <f t="shared" si="0"/>
        <v>3174208.04</v>
      </c>
      <c r="F15" s="25" t="s">
        <v>355</v>
      </c>
    </row>
    <row r="16" spans="1:6" ht="18.75" customHeight="1">
      <c r="A16" s="27" t="s">
        <v>297</v>
      </c>
      <c r="B16" s="58" t="s">
        <v>22</v>
      </c>
      <c r="C16" s="24">
        <v>11288.95</v>
      </c>
      <c r="D16" s="24"/>
      <c r="E16" s="23">
        <f t="shared" si="0"/>
        <v>3185496.99</v>
      </c>
      <c r="F16" s="25" t="s">
        <v>249</v>
      </c>
    </row>
    <row r="17" spans="1:6" ht="18.75" customHeight="1">
      <c r="A17" s="27" t="s">
        <v>302</v>
      </c>
      <c r="B17" s="58" t="s">
        <v>303</v>
      </c>
      <c r="C17" s="24"/>
      <c r="D17" s="24">
        <v>28926.6</v>
      </c>
      <c r="E17" s="23">
        <f t="shared" si="0"/>
        <v>3156570.39</v>
      </c>
      <c r="F17" s="25" t="s">
        <v>305</v>
      </c>
    </row>
    <row r="18" spans="1:6" ht="18.75" customHeight="1">
      <c r="A18" s="27" t="s">
        <v>302</v>
      </c>
      <c r="B18" s="58" t="s">
        <v>273</v>
      </c>
      <c r="C18" s="24"/>
      <c r="D18" s="24">
        <v>12000</v>
      </c>
      <c r="E18" s="23">
        <f t="shared" si="0"/>
        <v>3144570.39</v>
      </c>
      <c r="F18" s="25" t="s">
        <v>276</v>
      </c>
    </row>
    <row r="19" spans="1:6" ht="18.75" customHeight="1">
      <c r="A19" s="27" t="s">
        <v>302</v>
      </c>
      <c r="B19" s="58" t="s">
        <v>260</v>
      </c>
      <c r="C19" s="24"/>
      <c r="D19" s="24">
        <v>11760</v>
      </c>
      <c r="E19" s="23">
        <f t="shared" si="0"/>
        <v>3132810.39</v>
      </c>
      <c r="F19" s="25" t="s">
        <v>306</v>
      </c>
    </row>
    <row r="20" spans="1:6" ht="18.75" customHeight="1">
      <c r="A20" s="27" t="s">
        <v>302</v>
      </c>
      <c r="B20" s="58" t="s">
        <v>304</v>
      </c>
      <c r="C20" s="23"/>
      <c r="D20" s="24">
        <v>7151.5</v>
      </c>
      <c r="E20" s="23">
        <f t="shared" si="0"/>
        <v>3125658.89</v>
      </c>
      <c r="F20" s="25" t="s">
        <v>307</v>
      </c>
    </row>
    <row r="21" spans="1:6" ht="18.75" customHeight="1">
      <c r="A21" s="27" t="s">
        <v>302</v>
      </c>
      <c r="B21" s="58" t="s">
        <v>194</v>
      </c>
      <c r="C21" s="23"/>
      <c r="D21" s="24">
        <v>2040</v>
      </c>
      <c r="E21" s="23">
        <f t="shared" si="0"/>
        <v>3123618.89</v>
      </c>
      <c r="F21" s="25" t="s">
        <v>308</v>
      </c>
    </row>
    <row r="22" spans="1:6" ht="18.75" customHeight="1">
      <c r="A22" s="27" t="s">
        <v>302</v>
      </c>
      <c r="B22" s="58" t="s">
        <v>8</v>
      </c>
      <c r="C22" s="23"/>
      <c r="D22" s="24">
        <v>250</v>
      </c>
      <c r="E22" s="23">
        <f t="shared" si="0"/>
        <v>3123368.89</v>
      </c>
      <c r="F22" s="25" t="s">
        <v>9</v>
      </c>
    </row>
    <row r="23" spans="1:6" ht="18.75" customHeight="1">
      <c r="A23" s="27" t="s">
        <v>309</v>
      </c>
      <c r="B23" s="58" t="s">
        <v>19</v>
      </c>
      <c r="C23" s="23"/>
      <c r="D23" s="24">
        <v>86646</v>
      </c>
      <c r="E23" s="23">
        <f t="shared" si="0"/>
        <v>3036722.89</v>
      </c>
      <c r="F23" s="25" t="s">
        <v>311</v>
      </c>
    </row>
    <row r="24" spans="1:6" ht="18.75" customHeight="1">
      <c r="A24" s="27" t="s">
        <v>309</v>
      </c>
      <c r="B24" s="58" t="s">
        <v>304</v>
      </c>
      <c r="C24" s="24"/>
      <c r="D24" s="24">
        <v>3500</v>
      </c>
      <c r="E24" s="23">
        <f t="shared" si="0"/>
        <v>3033222.89</v>
      </c>
      <c r="F24" s="25" t="s">
        <v>310</v>
      </c>
    </row>
    <row r="25" spans="1:6" ht="18.75" customHeight="1">
      <c r="A25" s="27" t="s">
        <v>309</v>
      </c>
      <c r="B25" s="58" t="s">
        <v>8</v>
      </c>
      <c r="C25" s="24"/>
      <c r="D25" s="24">
        <v>100</v>
      </c>
      <c r="E25" s="23">
        <f t="shared" si="0"/>
        <v>3033122.89</v>
      </c>
      <c r="F25" s="25" t="s">
        <v>9</v>
      </c>
    </row>
    <row r="26" spans="1:6" ht="18.75" customHeight="1">
      <c r="A26" s="27" t="s">
        <v>312</v>
      </c>
      <c r="B26" s="58" t="s">
        <v>304</v>
      </c>
      <c r="C26" s="24"/>
      <c r="D26" s="24">
        <v>3130</v>
      </c>
      <c r="E26" s="23">
        <f t="shared" si="0"/>
        <v>3029992.89</v>
      </c>
      <c r="F26" s="25" t="s">
        <v>313</v>
      </c>
    </row>
    <row r="27" spans="1:6" ht="18.75" customHeight="1">
      <c r="A27" s="27" t="s">
        <v>312</v>
      </c>
      <c r="B27" s="58" t="s">
        <v>22</v>
      </c>
      <c r="C27" s="24"/>
      <c r="D27" s="24">
        <v>1599</v>
      </c>
      <c r="E27" s="23">
        <f t="shared" si="0"/>
        <v>3028393.89</v>
      </c>
      <c r="F27" s="25" t="s">
        <v>267</v>
      </c>
    </row>
    <row r="28" spans="1:6" ht="18.75" customHeight="1">
      <c r="A28" s="27" t="s">
        <v>312</v>
      </c>
      <c r="B28" s="57" t="s">
        <v>8</v>
      </c>
      <c r="C28" s="24"/>
      <c r="D28" s="24">
        <v>100</v>
      </c>
      <c r="E28" s="23">
        <f t="shared" si="0"/>
        <v>3028293.89</v>
      </c>
      <c r="F28" s="25" t="s">
        <v>9</v>
      </c>
    </row>
    <row r="29" spans="1:6" ht="18.75" customHeight="1">
      <c r="A29" s="27" t="s">
        <v>316</v>
      </c>
      <c r="B29" s="59" t="s">
        <v>314</v>
      </c>
      <c r="C29" s="29"/>
      <c r="D29" s="29">
        <v>18720</v>
      </c>
      <c r="E29" s="23">
        <f t="shared" si="0"/>
        <v>3009573.89</v>
      </c>
      <c r="F29" s="25" t="s">
        <v>315</v>
      </c>
    </row>
    <row r="30" spans="1:6" ht="18.75" customHeight="1">
      <c r="A30" s="27" t="s">
        <v>316</v>
      </c>
      <c r="B30" s="57" t="s">
        <v>8</v>
      </c>
      <c r="C30" s="29"/>
      <c r="D30" s="24">
        <v>50</v>
      </c>
      <c r="E30" s="23">
        <f t="shared" si="0"/>
        <v>3009523.89</v>
      </c>
      <c r="F30" s="25" t="s">
        <v>9</v>
      </c>
    </row>
    <row r="31" spans="1:6" ht="18.75" customHeight="1">
      <c r="A31" s="27" t="s">
        <v>317</v>
      </c>
      <c r="B31" s="57" t="s">
        <v>252</v>
      </c>
      <c r="C31" s="29"/>
      <c r="D31" s="24">
        <v>626924.16</v>
      </c>
      <c r="E31" s="23">
        <f t="shared" si="0"/>
        <v>2382599.73</v>
      </c>
      <c r="F31" s="25" t="s">
        <v>320</v>
      </c>
    </row>
    <row r="32" spans="1:6" ht="18.75" customHeight="1">
      <c r="A32" s="27" t="s">
        <v>317</v>
      </c>
      <c r="B32" s="60" t="s">
        <v>318</v>
      </c>
      <c r="C32" s="29"/>
      <c r="D32" s="24">
        <v>34999.2</v>
      </c>
      <c r="E32" s="23">
        <f t="shared" si="0"/>
        <v>2347600.53</v>
      </c>
      <c r="F32" s="25" t="s">
        <v>321</v>
      </c>
    </row>
    <row r="33" spans="1:6" ht="18.75" customHeight="1">
      <c r="A33" s="27" t="s">
        <v>317</v>
      </c>
      <c r="B33" s="60" t="s">
        <v>19</v>
      </c>
      <c r="C33" s="29"/>
      <c r="D33" s="35">
        <v>10000</v>
      </c>
      <c r="E33" s="23">
        <f t="shared" si="0"/>
        <v>2337600.53</v>
      </c>
      <c r="F33" s="25" t="s">
        <v>322</v>
      </c>
    </row>
    <row r="34" spans="1:6" ht="18.75" customHeight="1">
      <c r="A34" s="27" t="s">
        <v>317</v>
      </c>
      <c r="B34" s="60" t="s">
        <v>15</v>
      </c>
      <c r="C34" s="29"/>
      <c r="D34" s="35">
        <v>2000</v>
      </c>
      <c r="E34" s="23">
        <f t="shared" si="0"/>
        <v>2335600.53</v>
      </c>
      <c r="F34" s="25" t="s">
        <v>11</v>
      </c>
    </row>
    <row r="35" spans="1:6" ht="18.75" customHeight="1">
      <c r="A35" s="27" t="s">
        <v>317</v>
      </c>
      <c r="B35" s="60" t="s">
        <v>8</v>
      </c>
      <c r="C35" s="29"/>
      <c r="D35" s="35">
        <v>620.19</v>
      </c>
      <c r="E35" s="23">
        <f t="shared" si="0"/>
        <v>2334980.34</v>
      </c>
      <c r="F35" s="25" t="s">
        <v>9</v>
      </c>
    </row>
    <row r="36" spans="1:6" ht="18.75" customHeight="1">
      <c r="A36" s="27" t="s">
        <v>317</v>
      </c>
      <c r="B36" s="60" t="s">
        <v>5</v>
      </c>
      <c r="C36" s="29">
        <v>399929.6</v>
      </c>
      <c r="D36" s="35"/>
      <c r="E36" s="23">
        <f t="shared" si="0"/>
        <v>2734909.94</v>
      </c>
      <c r="F36" s="25" t="s">
        <v>6</v>
      </c>
    </row>
    <row r="37" spans="1:6" ht="18.75" customHeight="1">
      <c r="A37" s="27" t="s">
        <v>317</v>
      </c>
      <c r="B37" s="60" t="s">
        <v>319</v>
      </c>
      <c r="C37" s="29">
        <v>7056.82</v>
      </c>
      <c r="D37" s="35"/>
      <c r="E37" s="23">
        <f t="shared" si="0"/>
        <v>2741966.76</v>
      </c>
      <c r="F37" s="25" t="s">
        <v>87</v>
      </c>
    </row>
    <row r="38" spans="1:6" ht="18.75" customHeight="1">
      <c r="A38" s="27" t="s">
        <v>317</v>
      </c>
      <c r="B38" s="60" t="s">
        <v>319</v>
      </c>
      <c r="C38" s="29">
        <v>7055.59</v>
      </c>
      <c r="D38" s="35"/>
      <c r="E38" s="23">
        <f t="shared" si="0"/>
        <v>2749022.3499999996</v>
      </c>
      <c r="F38" s="25" t="s">
        <v>87</v>
      </c>
    </row>
    <row r="39" spans="1:6" ht="18.75" customHeight="1">
      <c r="A39" s="27" t="s">
        <v>317</v>
      </c>
      <c r="B39" s="60" t="s">
        <v>319</v>
      </c>
      <c r="C39" s="29">
        <v>7053.79</v>
      </c>
      <c r="D39" s="35"/>
      <c r="E39" s="23">
        <f t="shared" si="0"/>
        <v>2756076.1399999997</v>
      </c>
      <c r="F39" s="25" t="s">
        <v>87</v>
      </c>
    </row>
    <row r="40" spans="1:6" ht="18.75" customHeight="1">
      <c r="A40" s="27" t="s">
        <v>323</v>
      </c>
      <c r="B40" s="60" t="s">
        <v>8</v>
      </c>
      <c r="C40" s="29"/>
      <c r="D40" s="35">
        <v>100</v>
      </c>
      <c r="E40" s="23">
        <f t="shared" si="0"/>
        <v>2755976.1399999997</v>
      </c>
      <c r="F40" s="25" t="s">
        <v>9</v>
      </c>
    </row>
    <row r="41" spans="1:6" ht="18.75" customHeight="1">
      <c r="A41" s="27" t="s">
        <v>323</v>
      </c>
      <c r="B41" s="60" t="s">
        <v>252</v>
      </c>
      <c r="C41" s="29"/>
      <c r="D41" s="35">
        <v>8000</v>
      </c>
      <c r="E41" s="23">
        <f t="shared" si="0"/>
        <v>2747976.1399999997</v>
      </c>
      <c r="F41" s="25" t="s">
        <v>324</v>
      </c>
    </row>
    <row r="42" spans="1:6" ht="18.75" customHeight="1">
      <c r="A42" s="27" t="s">
        <v>323</v>
      </c>
      <c r="B42" s="60" t="s">
        <v>31</v>
      </c>
      <c r="C42" s="29"/>
      <c r="D42" s="35">
        <v>9117.85</v>
      </c>
      <c r="E42" s="23">
        <f t="shared" si="0"/>
        <v>2738858.2899999996</v>
      </c>
      <c r="F42" s="25" t="s">
        <v>265</v>
      </c>
    </row>
    <row r="43" spans="1:6" ht="18.75" customHeight="1">
      <c r="A43" s="27" t="s">
        <v>323</v>
      </c>
      <c r="B43" s="60" t="s">
        <v>248</v>
      </c>
      <c r="C43" s="29">
        <v>42334.99</v>
      </c>
      <c r="D43" s="35"/>
      <c r="E43" s="23">
        <f t="shared" si="0"/>
        <v>2781193.28</v>
      </c>
      <c r="F43" s="25" t="s">
        <v>249</v>
      </c>
    </row>
    <row r="44" spans="1:6" ht="18.75" customHeight="1">
      <c r="A44" s="27" t="s">
        <v>325</v>
      </c>
      <c r="B44" s="60" t="s">
        <v>326</v>
      </c>
      <c r="C44" s="29"/>
      <c r="D44" s="35">
        <v>20549.11</v>
      </c>
      <c r="E44" s="23">
        <f t="shared" si="0"/>
        <v>2760644.17</v>
      </c>
      <c r="F44" s="25" t="s">
        <v>328</v>
      </c>
    </row>
    <row r="45" spans="1:6" ht="18.75" customHeight="1">
      <c r="A45" s="27" t="s">
        <v>325</v>
      </c>
      <c r="B45" s="60" t="s">
        <v>327</v>
      </c>
      <c r="C45" s="29"/>
      <c r="D45" s="35">
        <v>3667.21</v>
      </c>
      <c r="E45" s="23">
        <f t="shared" si="0"/>
        <v>2756976.96</v>
      </c>
      <c r="F45" s="25" t="s">
        <v>329</v>
      </c>
    </row>
    <row r="46" spans="1:6" ht="18.75" customHeight="1">
      <c r="A46" s="27" t="s">
        <v>325</v>
      </c>
      <c r="B46" s="60" t="s">
        <v>327</v>
      </c>
      <c r="C46" s="29"/>
      <c r="D46" s="35">
        <v>1466.88</v>
      </c>
      <c r="E46" s="23">
        <f t="shared" si="0"/>
        <v>2755510.08</v>
      </c>
      <c r="F46" s="25" t="s">
        <v>329</v>
      </c>
    </row>
    <row r="47" spans="1:6" ht="18.75" customHeight="1">
      <c r="A47" s="27" t="s">
        <v>325</v>
      </c>
      <c r="B47" s="60" t="s">
        <v>8</v>
      </c>
      <c r="C47" s="29"/>
      <c r="D47" s="35">
        <v>150</v>
      </c>
      <c r="E47" s="23">
        <f t="shared" si="0"/>
        <v>2755360.08</v>
      </c>
      <c r="F47" s="25" t="s">
        <v>9</v>
      </c>
    </row>
    <row r="48" spans="1:6" ht="18.75" customHeight="1">
      <c r="A48" s="27" t="s">
        <v>330</v>
      </c>
      <c r="B48" s="60" t="s">
        <v>16</v>
      </c>
      <c r="C48" s="29"/>
      <c r="D48" s="35">
        <v>6845</v>
      </c>
      <c r="E48" s="23">
        <f t="shared" si="0"/>
        <v>2748515.08</v>
      </c>
      <c r="F48" s="25" t="s">
        <v>331</v>
      </c>
    </row>
    <row r="49" spans="1:6" ht="18.75" customHeight="1">
      <c r="A49" s="27" t="s">
        <v>330</v>
      </c>
      <c r="B49" s="60" t="s">
        <v>8</v>
      </c>
      <c r="C49" s="29"/>
      <c r="D49" s="35">
        <v>50</v>
      </c>
      <c r="E49" s="23">
        <f t="shared" si="0"/>
        <v>2748465.08</v>
      </c>
      <c r="F49" s="25" t="s">
        <v>9</v>
      </c>
    </row>
    <row r="50" spans="1:6" ht="18.75" customHeight="1">
      <c r="A50" s="27" t="s">
        <v>332</v>
      </c>
      <c r="B50" s="60" t="s">
        <v>333</v>
      </c>
      <c r="C50" s="29"/>
      <c r="D50" s="35">
        <v>657237.87</v>
      </c>
      <c r="E50" s="23">
        <f t="shared" si="0"/>
        <v>2091227.21</v>
      </c>
      <c r="F50" s="25" t="s">
        <v>72</v>
      </c>
    </row>
    <row r="51" spans="1:6" ht="18.75" customHeight="1">
      <c r="A51" s="27" t="s">
        <v>332</v>
      </c>
      <c r="B51" s="60" t="s">
        <v>101</v>
      </c>
      <c r="C51" s="29"/>
      <c r="D51" s="35">
        <v>106557.91</v>
      </c>
      <c r="E51" s="23">
        <f t="shared" si="0"/>
        <v>1984669.3</v>
      </c>
      <c r="F51" s="25" t="s">
        <v>334</v>
      </c>
    </row>
    <row r="52" spans="1:6" ht="18.75" customHeight="1">
      <c r="A52" s="27" t="s">
        <v>332</v>
      </c>
      <c r="B52" s="60" t="s">
        <v>20</v>
      </c>
      <c r="C52" s="29"/>
      <c r="D52" s="35">
        <v>5230.09</v>
      </c>
      <c r="E52" s="23">
        <f t="shared" si="0"/>
        <v>1979439.21</v>
      </c>
      <c r="F52" s="25" t="s">
        <v>335</v>
      </c>
    </row>
    <row r="53" spans="1:6" ht="18.75" customHeight="1">
      <c r="A53" s="27" t="s">
        <v>332</v>
      </c>
      <c r="B53" s="60" t="s">
        <v>8</v>
      </c>
      <c r="C53" s="29"/>
      <c r="D53" s="35">
        <v>596.21</v>
      </c>
      <c r="E53" s="23">
        <f t="shared" si="0"/>
        <v>1978843</v>
      </c>
      <c r="F53" s="25" t="s">
        <v>9</v>
      </c>
    </row>
    <row r="54" spans="1:6" ht="18.75" customHeight="1">
      <c r="A54" s="27" t="s">
        <v>332</v>
      </c>
      <c r="B54" s="60" t="s">
        <v>139</v>
      </c>
      <c r="C54" s="29">
        <v>35279.16</v>
      </c>
      <c r="D54" s="35"/>
      <c r="E54" s="23">
        <f t="shared" si="0"/>
        <v>2014122.16</v>
      </c>
      <c r="F54" s="25" t="s">
        <v>87</v>
      </c>
    </row>
    <row r="55" spans="1:6" ht="18.75" customHeight="1">
      <c r="A55" s="27" t="s">
        <v>332</v>
      </c>
      <c r="B55" s="60" t="s">
        <v>86</v>
      </c>
      <c r="C55" s="29">
        <v>7055.83</v>
      </c>
      <c r="D55" s="35"/>
      <c r="E55" s="23">
        <f t="shared" si="0"/>
        <v>2021177.99</v>
      </c>
      <c r="F55" s="25" t="s">
        <v>87</v>
      </c>
    </row>
    <row r="56" spans="1:6" ht="18.75" customHeight="1">
      <c r="A56" s="27" t="s">
        <v>336</v>
      </c>
      <c r="B56" s="60" t="s">
        <v>193</v>
      </c>
      <c r="C56" s="29"/>
      <c r="D56" s="35">
        <v>5640</v>
      </c>
      <c r="E56" s="23">
        <f t="shared" si="0"/>
        <v>2015537.99</v>
      </c>
      <c r="F56" s="25" t="s">
        <v>292</v>
      </c>
    </row>
    <row r="57" spans="1:6" ht="18.75" customHeight="1">
      <c r="A57" s="27" t="s">
        <v>336</v>
      </c>
      <c r="B57" s="60" t="s">
        <v>8</v>
      </c>
      <c r="C57" s="29"/>
      <c r="D57" s="35">
        <v>50</v>
      </c>
      <c r="E57" s="23">
        <f t="shared" si="0"/>
        <v>2015487.99</v>
      </c>
      <c r="F57" s="25" t="s">
        <v>9</v>
      </c>
    </row>
    <row r="58" spans="1:6" ht="18.75" customHeight="1">
      <c r="A58" s="27" t="s">
        <v>337</v>
      </c>
      <c r="B58" s="60" t="s">
        <v>318</v>
      </c>
      <c r="C58" s="29"/>
      <c r="D58" s="35">
        <v>474174</v>
      </c>
      <c r="E58" s="23">
        <f t="shared" si="0"/>
        <v>1541313.99</v>
      </c>
      <c r="F58" s="25" t="s">
        <v>340</v>
      </c>
    </row>
    <row r="59" spans="1:6" ht="18.75" customHeight="1">
      <c r="A59" s="27" t="s">
        <v>337</v>
      </c>
      <c r="B59" s="60" t="s">
        <v>31</v>
      </c>
      <c r="C59" s="29"/>
      <c r="D59" s="35">
        <v>241920</v>
      </c>
      <c r="E59" s="23">
        <f t="shared" si="0"/>
        <v>1299393.99</v>
      </c>
      <c r="F59" s="25" t="s">
        <v>341</v>
      </c>
    </row>
    <row r="60" spans="1:6" ht="18.75" customHeight="1">
      <c r="A60" s="27" t="s">
        <v>337</v>
      </c>
      <c r="B60" s="60" t="s">
        <v>338</v>
      </c>
      <c r="C60" s="29"/>
      <c r="D60" s="35">
        <v>27216</v>
      </c>
      <c r="E60" s="23">
        <f t="shared" si="0"/>
        <v>1272177.99</v>
      </c>
      <c r="F60" s="25" t="s">
        <v>342</v>
      </c>
    </row>
    <row r="61" spans="1:6" ht="18.75" customHeight="1">
      <c r="A61" s="27" t="s">
        <v>337</v>
      </c>
      <c r="B61" s="60" t="s">
        <v>339</v>
      </c>
      <c r="C61" s="29"/>
      <c r="D61" s="35">
        <v>5190</v>
      </c>
      <c r="E61" s="23">
        <f t="shared" si="0"/>
        <v>1266987.99</v>
      </c>
      <c r="F61" s="25" t="s">
        <v>343</v>
      </c>
    </row>
    <row r="62" spans="1:6" ht="18.75" customHeight="1">
      <c r="A62" s="27" t="s">
        <v>337</v>
      </c>
      <c r="B62" s="60" t="s">
        <v>194</v>
      </c>
      <c r="C62" s="29"/>
      <c r="D62" s="35">
        <v>2040</v>
      </c>
      <c r="E62" s="23">
        <f t="shared" si="0"/>
        <v>1264947.99</v>
      </c>
      <c r="F62" s="25" t="s">
        <v>344</v>
      </c>
    </row>
    <row r="63" spans="1:6" ht="18.75" customHeight="1">
      <c r="A63" s="27" t="s">
        <v>337</v>
      </c>
      <c r="B63" s="60" t="s">
        <v>163</v>
      </c>
      <c r="C63" s="29"/>
      <c r="D63" s="35">
        <v>1504.99</v>
      </c>
      <c r="E63" s="23">
        <f t="shared" si="0"/>
        <v>1263443</v>
      </c>
      <c r="F63" s="25" t="s">
        <v>345</v>
      </c>
    </row>
    <row r="64" spans="1:6" ht="18.75" customHeight="1">
      <c r="A64" s="27" t="s">
        <v>337</v>
      </c>
      <c r="B64" s="60" t="s">
        <v>8</v>
      </c>
      <c r="C64" s="29"/>
      <c r="D64" s="35">
        <v>676.59</v>
      </c>
      <c r="E64" s="23">
        <f t="shared" si="0"/>
        <v>1262766.41</v>
      </c>
      <c r="F64" s="25" t="s">
        <v>9</v>
      </c>
    </row>
    <row r="65" spans="1:6" ht="13.5">
      <c r="A65" s="27" t="s">
        <v>337</v>
      </c>
      <c r="B65" s="60" t="s">
        <v>5</v>
      </c>
      <c r="C65" s="29">
        <v>374527.2</v>
      </c>
      <c r="D65" s="35"/>
      <c r="E65" s="23">
        <f t="shared" si="0"/>
        <v>1637293.6099999999</v>
      </c>
      <c r="F65" s="25" t="s">
        <v>6</v>
      </c>
    </row>
    <row r="66" spans="1:6" ht="13.5">
      <c r="A66" s="27" t="s">
        <v>337</v>
      </c>
      <c r="B66" s="60" t="s">
        <v>278</v>
      </c>
      <c r="C66" s="29">
        <v>7055.59</v>
      </c>
      <c r="D66" s="35"/>
      <c r="E66" s="23">
        <f t="shared" si="0"/>
        <v>1644349.2</v>
      </c>
      <c r="F66" s="25" t="s">
        <v>87</v>
      </c>
    </row>
    <row r="67" spans="1:6" ht="13.5">
      <c r="A67" s="27" t="s">
        <v>346</v>
      </c>
      <c r="B67" s="60" t="s">
        <v>347</v>
      </c>
      <c r="C67" s="29"/>
      <c r="D67" s="35">
        <v>1790.1</v>
      </c>
      <c r="E67" s="23">
        <f t="shared" si="0"/>
        <v>1642559.0999999999</v>
      </c>
      <c r="F67" s="25" t="s">
        <v>348</v>
      </c>
    </row>
    <row r="68" spans="1:6" ht="13.5">
      <c r="A68" s="27" t="s">
        <v>346</v>
      </c>
      <c r="B68" s="60" t="s">
        <v>8</v>
      </c>
      <c r="C68" s="29"/>
      <c r="D68" s="35">
        <v>50</v>
      </c>
      <c r="E68" s="23">
        <f t="shared" si="0"/>
        <v>1642509.0999999999</v>
      </c>
      <c r="F68" s="25" t="s">
        <v>9</v>
      </c>
    </row>
    <row r="69" spans="1:6" ht="15" customHeight="1">
      <c r="A69" s="27" t="s">
        <v>346</v>
      </c>
      <c r="B69" s="60" t="s">
        <v>8</v>
      </c>
      <c r="C69" s="29"/>
      <c r="D69" s="35">
        <v>500</v>
      </c>
      <c r="E69" s="23">
        <f t="shared" si="0"/>
        <v>1642009.0999999999</v>
      </c>
      <c r="F69" s="25" t="s">
        <v>9</v>
      </c>
    </row>
    <row r="70" spans="1:6" ht="13.5">
      <c r="A70" s="27"/>
      <c r="B70" s="60"/>
      <c r="C70" s="29"/>
      <c r="D70" s="35"/>
      <c r="E70" s="23"/>
      <c r="F70" s="25"/>
    </row>
    <row r="71" spans="1:6" ht="12.75">
      <c r="A71" s="31"/>
      <c r="B71" s="31"/>
      <c r="C71" s="31"/>
      <c r="D71" s="31"/>
      <c r="E71" s="31"/>
      <c r="F71" s="31"/>
    </row>
    <row r="72" spans="1:6" ht="13.5">
      <c r="A72" s="27"/>
      <c r="B72" s="32" t="s">
        <v>13</v>
      </c>
      <c r="C72" s="24">
        <f>SUM(C3:C71)</f>
        <v>4242682.9</v>
      </c>
      <c r="D72" s="24">
        <f>SUM(D4:D71)</f>
        <v>2600673.8</v>
      </c>
      <c r="E72" s="23">
        <f>C72-D72</f>
        <v>1642009.1000000006</v>
      </c>
      <c r="F72" s="25"/>
    </row>
    <row r="73" spans="1:6" ht="13.5">
      <c r="A73" s="27"/>
      <c r="B73" s="42" t="s">
        <v>61</v>
      </c>
      <c r="C73" s="24">
        <v>3343401.73</v>
      </c>
      <c r="D73" s="24"/>
      <c r="E73" s="23"/>
      <c r="F73" s="25"/>
    </row>
    <row r="74" spans="1:6" ht="13.5">
      <c r="A74" s="27"/>
      <c r="B74" s="32" t="s">
        <v>23</v>
      </c>
      <c r="C74" s="24">
        <f>SUM(C4:C69)</f>
        <v>899281.1699999999</v>
      </c>
      <c r="D74" s="24"/>
      <c r="E74" s="23"/>
      <c r="F74" s="25"/>
    </row>
    <row r="75" spans="1:6" ht="13.5">
      <c r="A75" s="31"/>
      <c r="B75" s="32" t="s">
        <v>14</v>
      </c>
      <c r="C75" s="24">
        <f>C36+C65</f>
        <v>774456.8</v>
      </c>
      <c r="D75" s="24"/>
      <c r="E75" s="23"/>
      <c r="F75" s="25"/>
    </row>
    <row r="76" spans="1:6" ht="13.5">
      <c r="A76" s="31"/>
      <c r="B76" s="33" t="s">
        <v>30</v>
      </c>
      <c r="C76" s="36">
        <f>C4+C16+C37+C38+C39+C43+C54+C55+C66</f>
        <v>124824.37</v>
      </c>
      <c r="D76" s="31"/>
      <c r="E76" s="31"/>
      <c r="F76" s="31"/>
    </row>
    <row r="77" spans="1:6" ht="12.75">
      <c r="A77" s="31"/>
      <c r="B77" s="31"/>
      <c r="C77" s="31"/>
      <c r="D77" s="31"/>
      <c r="E77" s="31"/>
      <c r="F77" s="31"/>
    </row>
    <row r="80" spans="1:6" ht="17.25">
      <c r="A80" s="77" t="s">
        <v>111</v>
      </c>
      <c r="B80" s="78"/>
      <c r="C80" s="78"/>
      <c r="D80" s="78"/>
      <c r="E80" s="78"/>
      <c r="F80" s="79"/>
    </row>
    <row r="81" spans="1:6" ht="17.25">
      <c r="A81" s="48"/>
      <c r="B81" s="53" t="s">
        <v>112</v>
      </c>
      <c r="C81" s="47" t="s">
        <v>113</v>
      </c>
      <c r="D81" s="67" t="s">
        <v>114</v>
      </c>
      <c r="E81" s="46" t="s">
        <v>115</v>
      </c>
      <c r="F81" s="51"/>
    </row>
    <row r="82" spans="1:6" ht="13.5">
      <c r="A82" s="49"/>
      <c r="B82" s="63" t="s">
        <v>352</v>
      </c>
      <c r="C82" s="24">
        <v>3343401.73</v>
      </c>
      <c r="D82" s="24"/>
      <c r="E82" s="50"/>
      <c r="F82" s="52"/>
    </row>
    <row r="83" spans="1:6" ht="13.5">
      <c r="A83" s="49"/>
      <c r="B83" s="64" t="s">
        <v>295</v>
      </c>
      <c r="C83" s="24">
        <f>C36+C65</f>
        <v>774456.8</v>
      </c>
      <c r="D83" s="24"/>
      <c r="E83" s="50"/>
      <c r="F83" s="52"/>
    </row>
    <row r="84" spans="2:6" ht="13.5">
      <c r="B84" s="58" t="s">
        <v>118</v>
      </c>
      <c r="C84" s="43">
        <f>C16+C37+C38+C39+C43+C54+C55+C66</f>
        <v>124180.72</v>
      </c>
      <c r="D84" s="24"/>
      <c r="E84" s="23"/>
      <c r="F84" s="11"/>
    </row>
    <row r="85" spans="2:5" ht="12.75">
      <c r="B85" s="64" t="s">
        <v>119</v>
      </c>
      <c r="C85" s="54">
        <v>643.65</v>
      </c>
      <c r="D85" s="54"/>
      <c r="E85" s="54"/>
    </row>
    <row r="86" spans="2:5" ht="12.75">
      <c r="B86" s="64" t="s">
        <v>120</v>
      </c>
      <c r="C86" s="54">
        <f>SUM(C83:C85)</f>
        <v>899281.17</v>
      </c>
      <c r="D86" s="54"/>
      <c r="E86" s="54"/>
    </row>
    <row r="87" spans="2:5" ht="12.75">
      <c r="B87" s="64" t="s">
        <v>121</v>
      </c>
      <c r="C87" s="54"/>
      <c r="D87" s="54">
        <f>D5+D6+D7+D8+D9+D11+D12+D13+D33+D23</f>
        <v>243829</v>
      </c>
      <c r="E87" s="54"/>
    </row>
    <row r="88" spans="2:5" ht="12.75">
      <c r="B88" s="64" t="s">
        <v>122</v>
      </c>
      <c r="C88" s="54"/>
      <c r="D88" s="54">
        <f>D21+D31+D32+D41+D50+D56+D58+D62</f>
        <v>1811055.23</v>
      </c>
      <c r="E88" s="54"/>
    </row>
    <row r="89" spans="2:5" ht="12.75">
      <c r="B89" s="64" t="s">
        <v>123</v>
      </c>
      <c r="C89" s="54"/>
      <c r="D89" s="54">
        <f>D59</f>
        <v>241920</v>
      </c>
      <c r="E89" s="54"/>
    </row>
    <row r="90" spans="2:5" ht="13.5">
      <c r="B90" s="64" t="s">
        <v>296</v>
      </c>
      <c r="C90" s="24"/>
      <c r="D90" s="54">
        <f>D17+D20+D15+D29+D42+D44+D60+D63</f>
        <v>124934.05000000002</v>
      </c>
      <c r="E90" s="54"/>
    </row>
    <row r="91" spans="2:5" ht="12.75">
      <c r="B91" s="64" t="s">
        <v>125</v>
      </c>
      <c r="C91" s="54"/>
      <c r="D91" s="54">
        <f>D51</f>
        <v>106557.91</v>
      </c>
      <c r="E91" s="54"/>
    </row>
    <row r="92" spans="2:5" ht="12.75">
      <c r="B92" s="66" t="s">
        <v>126</v>
      </c>
      <c r="C92" s="31"/>
      <c r="D92" s="54">
        <f>D45+D46</f>
        <v>5134.09</v>
      </c>
      <c r="E92" s="31"/>
    </row>
    <row r="93" spans="2:5" ht="12.75">
      <c r="B93" s="66" t="s">
        <v>127</v>
      </c>
      <c r="C93" s="31"/>
      <c r="D93" s="54">
        <v>1599</v>
      </c>
      <c r="E93" s="31"/>
    </row>
    <row r="94" spans="2:5" ht="12.75">
      <c r="B94" s="66" t="s">
        <v>128</v>
      </c>
      <c r="C94" s="31"/>
      <c r="D94" s="54">
        <f>D19</f>
        <v>11760</v>
      </c>
      <c r="E94" s="31"/>
    </row>
    <row r="95" spans="2:5" ht="12.75">
      <c r="B95" s="66" t="s">
        <v>222</v>
      </c>
      <c r="C95" s="31"/>
      <c r="D95" s="54">
        <f>D14+D52</f>
        <v>15636.43</v>
      </c>
      <c r="E95" s="31"/>
    </row>
    <row r="96" spans="2:5" ht="12.75">
      <c r="B96" s="66" t="s">
        <v>130</v>
      </c>
      <c r="C96" s="31"/>
      <c r="D96" s="54">
        <f>D34</f>
        <v>2000</v>
      </c>
      <c r="E96" s="31"/>
    </row>
    <row r="97" spans="2:5" ht="12.75">
      <c r="B97" s="66" t="s">
        <v>131</v>
      </c>
      <c r="C97" s="31"/>
      <c r="D97" s="54">
        <f>D10+D18+D22+D24+D25+D26+D28+D30+D35+D40+D47+D48+D49+D53+D57+D61+D64+D67+D68+D69</f>
        <v>36248.08999999999</v>
      </c>
      <c r="E97" s="54"/>
    </row>
    <row r="98" spans="1:6" ht="12.75">
      <c r="A98" s="69"/>
      <c r="B98" s="68" t="s">
        <v>13</v>
      </c>
      <c r="C98" s="70">
        <f>C86+C82</f>
        <v>4242682.9</v>
      </c>
      <c r="D98" s="70">
        <f>SUM(D87:D97)</f>
        <v>2600673.8</v>
      </c>
      <c r="E98" s="70">
        <f>C98-D98</f>
        <v>1642009.1000000006</v>
      </c>
      <c r="F98" s="69"/>
    </row>
    <row r="99" spans="2:4" ht="12.75">
      <c r="B99" s="65"/>
      <c r="D99" s="43"/>
    </row>
    <row r="100" spans="2:4" ht="12.75">
      <c r="B100" s="65"/>
      <c r="D100" s="43"/>
    </row>
    <row r="101" spans="2:4" ht="12.75">
      <c r="B101" s="65"/>
      <c r="D101" s="43"/>
    </row>
    <row r="102" spans="2:5" ht="13.5">
      <c r="B102" s="58" t="s">
        <v>24</v>
      </c>
      <c r="C102" s="36"/>
      <c r="D102" s="43"/>
      <c r="E102" s="43"/>
    </row>
    <row r="103" spans="2:5" ht="13.5">
      <c r="B103" s="58" t="s">
        <v>25</v>
      </c>
      <c r="C103" s="36"/>
      <c r="D103" s="43"/>
      <c r="E103" s="43"/>
    </row>
    <row r="104" spans="2:5" ht="13.5">
      <c r="B104" s="58" t="s">
        <v>26</v>
      </c>
      <c r="C104" s="36"/>
      <c r="D104" s="43"/>
      <c r="E104" s="43"/>
    </row>
    <row r="105" spans="2:5" ht="13.5">
      <c r="B105" s="58" t="s">
        <v>27</v>
      </c>
      <c r="C105" s="36"/>
      <c r="D105" s="43"/>
      <c r="E105" s="43"/>
    </row>
    <row r="106" spans="2:5" ht="13.5">
      <c r="B106" s="57" t="s">
        <v>28</v>
      </c>
      <c r="C106" s="36"/>
      <c r="D106" s="43"/>
      <c r="E106" s="43"/>
    </row>
  </sheetData>
  <sheetProtection/>
  <mergeCells count="3">
    <mergeCell ref="A1:F1"/>
    <mergeCell ref="A3:B3"/>
    <mergeCell ref="A80:F8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zoomScale="106" zoomScaleNormal="106" zoomScalePageLayoutView="0" workbookViewId="0" topLeftCell="A1">
      <selection activeCell="C7" sqref="C7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5.00390625" style="1" customWidth="1"/>
    <col min="4" max="4" width="13.00390625" style="1" customWidth="1"/>
    <col min="5" max="5" width="14.14062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49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22">
        <v>1642009.1</v>
      </c>
      <c r="D3" s="21"/>
      <c r="E3" s="22">
        <v>1642009.1</v>
      </c>
      <c r="F3" s="20" t="s">
        <v>50</v>
      </c>
      <c r="G3" s="17"/>
      <c r="H3" s="18"/>
      <c r="I3" s="18"/>
      <c r="J3" s="19"/>
      <c r="K3" s="19"/>
      <c r="L3" s="19"/>
    </row>
    <row r="4" spans="1:12" s="2" customFormat="1" ht="24" customHeight="1">
      <c r="A4" s="27" t="s">
        <v>357</v>
      </c>
      <c r="B4" s="56" t="s">
        <v>8</v>
      </c>
      <c r="C4" s="23">
        <v>541.91</v>
      </c>
      <c r="D4" s="21"/>
      <c r="E4" s="23">
        <f>E3+C4-D4</f>
        <v>1642551.01</v>
      </c>
      <c r="F4" s="20" t="s">
        <v>10</v>
      </c>
      <c r="G4" s="17"/>
      <c r="H4" s="18"/>
      <c r="I4" s="18"/>
      <c r="J4" s="19"/>
      <c r="K4" s="19"/>
      <c r="L4" s="19"/>
    </row>
    <row r="5" spans="1:6" ht="18.75" customHeight="1">
      <c r="A5" s="27" t="s">
        <v>358</v>
      </c>
      <c r="B5" s="57" t="s">
        <v>15</v>
      </c>
      <c r="C5" s="24"/>
      <c r="D5" s="24">
        <v>77871</v>
      </c>
      <c r="E5" s="23">
        <f aca="true" t="shared" si="0" ref="E5:E11">E4+C5-D5</f>
        <v>1564680.01</v>
      </c>
      <c r="F5" s="25" t="s">
        <v>11</v>
      </c>
    </row>
    <row r="6" spans="1:6" ht="18.75" customHeight="1">
      <c r="A6" s="27" t="s">
        <v>359</v>
      </c>
      <c r="B6" s="58" t="s">
        <v>16</v>
      </c>
      <c r="C6" s="24"/>
      <c r="D6" s="24">
        <v>14633</v>
      </c>
      <c r="E6" s="23">
        <f t="shared" si="0"/>
        <v>1550047.01</v>
      </c>
      <c r="F6" s="25" t="s">
        <v>17</v>
      </c>
    </row>
    <row r="7" spans="1:6" ht="18.75" customHeight="1">
      <c r="A7" s="27" t="s">
        <v>360</v>
      </c>
      <c r="B7" s="58" t="s">
        <v>19</v>
      </c>
      <c r="C7" s="24"/>
      <c r="D7" s="24">
        <v>4363</v>
      </c>
      <c r="E7" s="23">
        <f t="shared" si="0"/>
        <v>1545684.01</v>
      </c>
      <c r="F7" s="25" t="s">
        <v>17</v>
      </c>
    </row>
    <row r="8" spans="1:6" ht="18.75" customHeight="1">
      <c r="A8" s="27" t="s">
        <v>361</v>
      </c>
      <c r="B8" s="57" t="s">
        <v>36</v>
      </c>
      <c r="C8" s="24"/>
      <c r="D8" s="24">
        <v>30000</v>
      </c>
      <c r="E8" s="23">
        <f t="shared" si="0"/>
        <v>1515684.01</v>
      </c>
      <c r="F8" s="25" t="s">
        <v>37</v>
      </c>
    </row>
    <row r="9" spans="1:6" ht="18.75" customHeight="1">
      <c r="A9" s="27" t="s">
        <v>362</v>
      </c>
      <c r="B9" s="57" t="s">
        <v>65</v>
      </c>
      <c r="C9" s="24"/>
      <c r="D9" s="24">
        <v>19633</v>
      </c>
      <c r="E9" s="23">
        <f t="shared" si="0"/>
        <v>1496051.01</v>
      </c>
      <c r="F9" s="25" t="s">
        <v>301</v>
      </c>
    </row>
    <row r="10" spans="1:6" ht="18.75" customHeight="1">
      <c r="A10" s="27" t="s">
        <v>363</v>
      </c>
      <c r="B10" s="57" t="s">
        <v>8</v>
      </c>
      <c r="C10" s="24"/>
      <c r="D10" s="24">
        <v>450</v>
      </c>
      <c r="E10" s="23">
        <f t="shared" si="0"/>
        <v>1495601.01</v>
      </c>
      <c r="F10" s="25" t="s">
        <v>9</v>
      </c>
    </row>
    <row r="11" spans="1:6" ht="18.75" customHeight="1">
      <c r="A11" s="27" t="s">
        <v>364</v>
      </c>
      <c r="B11" s="57" t="s">
        <v>16</v>
      </c>
      <c r="C11" s="24"/>
      <c r="D11" s="24">
        <v>1980</v>
      </c>
      <c r="E11" s="23">
        <f t="shared" si="0"/>
        <v>1493621.01</v>
      </c>
      <c r="F11" s="25" t="s">
        <v>18</v>
      </c>
    </row>
    <row r="12" spans="1:6" ht="18.75" customHeight="1">
      <c r="A12" s="27" t="s">
        <v>365</v>
      </c>
      <c r="B12" s="57" t="s">
        <v>298</v>
      </c>
      <c r="C12" s="24"/>
      <c r="D12" s="24">
        <v>1980</v>
      </c>
      <c r="E12" s="23">
        <f>E11+C12-D12</f>
        <v>1491641.01</v>
      </c>
      <c r="F12" s="25" t="s">
        <v>18</v>
      </c>
    </row>
    <row r="13" spans="1:6" ht="18.75" customHeight="1">
      <c r="A13" s="27" t="s">
        <v>366</v>
      </c>
      <c r="B13" s="57" t="s">
        <v>298</v>
      </c>
      <c r="C13" s="24"/>
      <c r="D13" s="24">
        <v>1633</v>
      </c>
      <c r="E13" s="23">
        <f aca="true" t="shared" si="1" ref="E13:E54">E12+C13-D13</f>
        <v>1490008.01</v>
      </c>
      <c r="F13" s="25" t="s">
        <v>17</v>
      </c>
    </row>
    <row r="14" spans="1:6" ht="18.75" customHeight="1">
      <c r="A14" s="27" t="s">
        <v>367</v>
      </c>
      <c r="B14" s="57" t="s">
        <v>298</v>
      </c>
      <c r="C14" s="24"/>
      <c r="D14" s="24">
        <v>1310</v>
      </c>
      <c r="E14" s="23">
        <f t="shared" si="1"/>
        <v>1488698.01</v>
      </c>
      <c r="F14" s="25" t="s">
        <v>356</v>
      </c>
    </row>
    <row r="15" spans="1:6" ht="18.75" customHeight="1">
      <c r="A15" s="27" t="s">
        <v>368</v>
      </c>
      <c r="B15" s="57" t="s">
        <v>20</v>
      </c>
      <c r="C15" s="24"/>
      <c r="D15" s="24">
        <v>10405.48</v>
      </c>
      <c r="E15" s="23">
        <f t="shared" si="1"/>
        <v>1478292.53</v>
      </c>
      <c r="F15" s="25" t="s">
        <v>369</v>
      </c>
    </row>
    <row r="16" spans="1:6" ht="18.75" customHeight="1">
      <c r="A16" s="27" t="s">
        <v>368</v>
      </c>
      <c r="B16" s="57" t="s">
        <v>20</v>
      </c>
      <c r="C16" s="24"/>
      <c r="D16" s="24">
        <v>2880</v>
      </c>
      <c r="E16" s="23">
        <f t="shared" si="1"/>
        <v>1475412.53</v>
      </c>
      <c r="F16" s="25" t="s">
        <v>77</v>
      </c>
    </row>
    <row r="17" spans="1:6" ht="18.75" customHeight="1">
      <c r="A17" s="27" t="s">
        <v>368</v>
      </c>
      <c r="B17" s="58" t="s">
        <v>326</v>
      </c>
      <c r="C17" s="24"/>
      <c r="D17" s="24">
        <v>1418.25</v>
      </c>
      <c r="E17" s="23">
        <f t="shared" si="1"/>
        <v>1473994.28</v>
      </c>
      <c r="F17" s="25" t="s">
        <v>345</v>
      </c>
    </row>
    <row r="18" spans="1:6" ht="18.75" customHeight="1">
      <c r="A18" s="27" t="s">
        <v>368</v>
      </c>
      <c r="B18" s="58" t="s">
        <v>303</v>
      </c>
      <c r="C18" s="24"/>
      <c r="D18" s="24">
        <v>28923.7</v>
      </c>
      <c r="E18" s="23">
        <f t="shared" si="1"/>
        <v>1445070.58</v>
      </c>
      <c r="F18" s="25" t="s">
        <v>305</v>
      </c>
    </row>
    <row r="19" spans="1:6" ht="18.75" customHeight="1">
      <c r="A19" s="27" t="s">
        <v>368</v>
      </c>
      <c r="B19" s="58" t="s">
        <v>326</v>
      </c>
      <c r="C19" s="24"/>
      <c r="D19" s="24">
        <v>1212.38</v>
      </c>
      <c r="E19" s="23">
        <f t="shared" si="1"/>
        <v>1443858.2000000002</v>
      </c>
      <c r="F19" s="25" t="s">
        <v>345</v>
      </c>
    </row>
    <row r="20" spans="1:6" ht="18.75" customHeight="1">
      <c r="A20" s="27" t="s">
        <v>368</v>
      </c>
      <c r="B20" s="58" t="s">
        <v>8</v>
      </c>
      <c r="C20" s="24"/>
      <c r="D20" s="24">
        <v>250</v>
      </c>
      <c r="E20" s="23">
        <f t="shared" si="1"/>
        <v>1443608.2000000002</v>
      </c>
      <c r="F20" s="25" t="s">
        <v>9</v>
      </c>
    </row>
    <row r="21" spans="1:6" ht="18.75" customHeight="1">
      <c r="A21" s="27" t="s">
        <v>370</v>
      </c>
      <c r="B21" s="58" t="s">
        <v>371</v>
      </c>
      <c r="C21" s="23">
        <v>432</v>
      </c>
      <c r="D21" s="24"/>
      <c r="E21" s="23">
        <f t="shared" si="1"/>
        <v>1444040.2000000002</v>
      </c>
      <c r="F21" s="25" t="s">
        <v>372</v>
      </c>
    </row>
    <row r="22" spans="1:6" ht="18.75" customHeight="1">
      <c r="A22" s="27" t="s">
        <v>373</v>
      </c>
      <c r="B22" s="58" t="s">
        <v>374</v>
      </c>
      <c r="C22" s="23"/>
      <c r="D22" s="24">
        <v>14614</v>
      </c>
      <c r="E22" s="23">
        <f t="shared" si="1"/>
        <v>1429426.2000000002</v>
      </c>
      <c r="F22" s="25" t="s">
        <v>377</v>
      </c>
    </row>
    <row r="23" spans="1:6" ht="18.75" customHeight="1">
      <c r="A23" s="27" t="s">
        <v>373</v>
      </c>
      <c r="B23" s="58" t="s">
        <v>8</v>
      </c>
      <c r="C23" s="23"/>
      <c r="D23" s="24">
        <v>150</v>
      </c>
      <c r="E23" s="23">
        <f t="shared" si="1"/>
        <v>1429276.2000000002</v>
      </c>
      <c r="F23" s="25" t="s">
        <v>9</v>
      </c>
    </row>
    <row r="24" spans="1:6" ht="18.75" customHeight="1">
      <c r="A24" s="27" t="s">
        <v>373</v>
      </c>
      <c r="B24" s="58" t="s">
        <v>375</v>
      </c>
      <c r="C24" s="23"/>
      <c r="D24" s="24">
        <v>11760</v>
      </c>
      <c r="E24" s="23">
        <f t="shared" si="1"/>
        <v>1417516.2000000002</v>
      </c>
      <c r="F24" s="25" t="s">
        <v>376</v>
      </c>
    </row>
    <row r="25" spans="1:6" ht="18.75" customHeight="1">
      <c r="A25" s="27" t="s">
        <v>373</v>
      </c>
      <c r="B25" s="58" t="s">
        <v>22</v>
      </c>
      <c r="C25" s="24"/>
      <c r="D25" s="24">
        <v>1817.29</v>
      </c>
      <c r="E25" s="23">
        <f t="shared" si="1"/>
        <v>1415698.9100000001</v>
      </c>
      <c r="F25" s="25" t="s">
        <v>267</v>
      </c>
    </row>
    <row r="26" spans="1:6" ht="18.75" customHeight="1">
      <c r="A26" s="27" t="s">
        <v>378</v>
      </c>
      <c r="B26" s="58" t="s">
        <v>248</v>
      </c>
      <c r="C26" s="24">
        <v>42326.68</v>
      </c>
      <c r="D26" s="24"/>
      <c r="E26" s="23">
        <f t="shared" si="1"/>
        <v>1458025.59</v>
      </c>
      <c r="F26" s="25" t="s">
        <v>249</v>
      </c>
    </row>
    <row r="27" spans="1:6" ht="18.75" customHeight="1">
      <c r="A27" s="27" t="s">
        <v>378</v>
      </c>
      <c r="B27" s="58" t="s">
        <v>379</v>
      </c>
      <c r="C27" s="24">
        <v>42311.2</v>
      </c>
      <c r="D27" s="24"/>
      <c r="E27" s="23">
        <f t="shared" si="1"/>
        <v>1500336.79</v>
      </c>
      <c r="F27" s="25" t="s">
        <v>249</v>
      </c>
    </row>
    <row r="28" spans="1:6" ht="18.75" customHeight="1">
      <c r="A28" s="27" t="s">
        <v>380</v>
      </c>
      <c r="B28" s="58" t="s">
        <v>86</v>
      </c>
      <c r="C28" s="24">
        <v>7054.45</v>
      </c>
      <c r="D28" s="24"/>
      <c r="E28" s="23">
        <f t="shared" si="1"/>
        <v>1507391.24</v>
      </c>
      <c r="F28" s="25" t="s">
        <v>249</v>
      </c>
    </row>
    <row r="29" spans="1:6" ht="18.75" customHeight="1">
      <c r="A29" s="27" t="s">
        <v>381</v>
      </c>
      <c r="B29" s="57" t="s">
        <v>201</v>
      </c>
      <c r="C29" s="24">
        <v>2688</v>
      </c>
      <c r="D29" s="24"/>
      <c r="E29" s="23">
        <f t="shared" si="1"/>
        <v>1510079.24</v>
      </c>
      <c r="F29" s="25" t="s">
        <v>382</v>
      </c>
    </row>
    <row r="30" spans="1:6" ht="18.75" customHeight="1">
      <c r="A30" s="27" t="s">
        <v>383</v>
      </c>
      <c r="B30" s="59" t="s">
        <v>194</v>
      </c>
      <c r="C30" s="29"/>
      <c r="D30" s="29">
        <v>2040</v>
      </c>
      <c r="E30" s="23">
        <f t="shared" si="1"/>
        <v>1508039.24</v>
      </c>
      <c r="F30" s="25" t="s">
        <v>385</v>
      </c>
    </row>
    <row r="31" spans="1:6" ht="18.75" customHeight="1">
      <c r="A31" s="27" t="s">
        <v>383</v>
      </c>
      <c r="B31" s="57" t="s">
        <v>8</v>
      </c>
      <c r="C31" s="29"/>
      <c r="D31" s="24">
        <v>100</v>
      </c>
      <c r="E31" s="23">
        <f t="shared" si="1"/>
        <v>1507939.24</v>
      </c>
      <c r="F31" s="25" t="s">
        <v>9</v>
      </c>
    </row>
    <row r="32" spans="1:6" ht="18.75" customHeight="1">
      <c r="A32" s="27" t="s">
        <v>383</v>
      </c>
      <c r="B32" s="57" t="s">
        <v>163</v>
      </c>
      <c r="C32" s="29"/>
      <c r="D32" s="24">
        <v>1988.1</v>
      </c>
      <c r="E32" s="23">
        <f t="shared" si="1"/>
        <v>1505951.14</v>
      </c>
      <c r="F32" s="25" t="s">
        <v>345</v>
      </c>
    </row>
    <row r="33" spans="1:6" ht="18.75" customHeight="1">
      <c r="A33" s="27" t="s">
        <v>383</v>
      </c>
      <c r="B33" s="60" t="s">
        <v>5</v>
      </c>
      <c r="C33" s="29">
        <v>380041.6</v>
      </c>
      <c r="D33" s="24"/>
      <c r="E33" s="23">
        <f t="shared" si="1"/>
        <v>1885992.7399999998</v>
      </c>
      <c r="F33" s="25" t="s">
        <v>6</v>
      </c>
    </row>
    <row r="34" spans="1:6" ht="18.75" customHeight="1">
      <c r="A34" s="27" t="s">
        <v>383</v>
      </c>
      <c r="B34" s="60" t="s">
        <v>384</v>
      </c>
      <c r="C34" s="29">
        <v>11289.33</v>
      </c>
      <c r="D34" s="35"/>
      <c r="E34" s="23">
        <f t="shared" si="1"/>
        <v>1897282.0699999998</v>
      </c>
      <c r="F34" s="25" t="s">
        <v>249</v>
      </c>
    </row>
    <row r="35" spans="1:6" ht="18.75" customHeight="1">
      <c r="A35" s="27" t="s">
        <v>386</v>
      </c>
      <c r="B35" s="60" t="s">
        <v>20</v>
      </c>
      <c r="C35" s="29">
        <v>8964</v>
      </c>
      <c r="D35" s="35"/>
      <c r="E35" s="23">
        <f t="shared" si="1"/>
        <v>1906246.0699999998</v>
      </c>
      <c r="F35" s="25" t="s">
        <v>387</v>
      </c>
    </row>
    <row r="36" spans="1:6" ht="18.75" customHeight="1">
      <c r="A36" s="27" t="s">
        <v>388</v>
      </c>
      <c r="B36" s="60" t="s">
        <v>101</v>
      </c>
      <c r="C36" s="29"/>
      <c r="D36" s="35">
        <v>128516.42</v>
      </c>
      <c r="E36" s="23">
        <f t="shared" si="1"/>
        <v>1777729.65</v>
      </c>
      <c r="F36" s="25" t="s">
        <v>390</v>
      </c>
    </row>
    <row r="37" spans="1:6" ht="18.75" customHeight="1">
      <c r="A37" s="27" t="s">
        <v>388</v>
      </c>
      <c r="B37" s="60" t="s">
        <v>20</v>
      </c>
      <c r="C37" s="29"/>
      <c r="D37" s="35">
        <v>5320.67</v>
      </c>
      <c r="E37" s="23">
        <f t="shared" si="1"/>
        <v>1772408.98</v>
      </c>
      <c r="F37" s="25" t="s">
        <v>394</v>
      </c>
    </row>
    <row r="38" spans="1:6" ht="18.75" customHeight="1">
      <c r="A38" s="27" t="s">
        <v>388</v>
      </c>
      <c r="B38" s="60" t="s">
        <v>16</v>
      </c>
      <c r="C38" s="29"/>
      <c r="D38" s="35">
        <v>3997</v>
      </c>
      <c r="E38" s="23">
        <f t="shared" si="1"/>
        <v>1768411.98</v>
      </c>
      <c r="F38" s="25" t="s">
        <v>393</v>
      </c>
    </row>
    <row r="39" spans="1:6" ht="18" customHeight="1">
      <c r="A39" s="27" t="s">
        <v>388</v>
      </c>
      <c r="B39" s="60" t="s">
        <v>327</v>
      </c>
      <c r="C39" s="29"/>
      <c r="D39" s="35">
        <v>1760.26</v>
      </c>
      <c r="E39" s="23">
        <f t="shared" si="1"/>
        <v>1766651.72</v>
      </c>
      <c r="F39" s="25" t="s">
        <v>392</v>
      </c>
    </row>
    <row r="40" spans="1:6" ht="18.75" customHeight="1">
      <c r="A40" s="27" t="s">
        <v>388</v>
      </c>
      <c r="B40" s="60" t="s">
        <v>389</v>
      </c>
      <c r="C40" s="29"/>
      <c r="D40" s="35">
        <v>1242</v>
      </c>
      <c r="E40" s="23">
        <f t="shared" si="1"/>
        <v>1765409.72</v>
      </c>
      <c r="F40" s="25" t="s">
        <v>391</v>
      </c>
    </row>
    <row r="41" spans="1:6" ht="18.75" customHeight="1">
      <c r="A41" s="27" t="s">
        <v>388</v>
      </c>
      <c r="B41" s="60" t="s">
        <v>8</v>
      </c>
      <c r="C41" s="29"/>
      <c r="D41" s="35">
        <v>264.26</v>
      </c>
      <c r="E41" s="23">
        <f t="shared" si="1"/>
        <v>1765145.46</v>
      </c>
      <c r="F41" s="25" t="s">
        <v>9</v>
      </c>
    </row>
    <row r="42" spans="1:6" ht="18.75" customHeight="1">
      <c r="A42" s="27" t="s">
        <v>388</v>
      </c>
      <c r="B42" s="60" t="s">
        <v>139</v>
      </c>
      <c r="C42" s="29">
        <v>35272.23</v>
      </c>
      <c r="D42" s="35"/>
      <c r="E42" s="23">
        <f t="shared" si="1"/>
        <v>1800417.69</v>
      </c>
      <c r="F42" s="25" t="s">
        <v>249</v>
      </c>
    </row>
    <row r="43" spans="1:6" ht="18.75" customHeight="1">
      <c r="A43" s="27" t="s">
        <v>395</v>
      </c>
      <c r="B43" s="60" t="s">
        <v>396</v>
      </c>
      <c r="C43" s="29"/>
      <c r="D43" s="35">
        <v>1240</v>
      </c>
      <c r="E43" s="23">
        <f t="shared" si="1"/>
        <v>1799177.69</v>
      </c>
      <c r="F43" s="25" t="s">
        <v>398</v>
      </c>
    </row>
    <row r="44" spans="1:6" ht="18.75" customHeight="1">
      <c r="A44" s="27" t="s">
        <v>395</v>
      </c>
      <c r="B44" s="60" t="s">
        <v>397</v>
      </c>
      <c r="C44" s="29">
        <v>11287.11</v>
      </c>
      <c r="D44" s="35"/>
      <c r="E44" s="23">
        <f t="shared" si="1"/>
        <v>1810464.8</v>
      </c>
      <c r="F44" s="25" t="s">
        <v>249</v>
      </c>
    </row>
    <row r="45" spans="1:6" ht="18.75" customHeight="1">
      <c r="A45" s="27" t="s">
        <v>395</v>
      </c>
      <c r="B45" s="60" t="s">
        <v>8</v>
      </c>
      <c r="C45" s="29"/>
      <c r="D45" s="35">
        <v>50</v>
      </c>
      <c r="E45" s="23">
        <f t="shared" si="1"/>
        <v>1810414.8</v>
      </c>
      <c r="F45" s="25" t="s">
        <v>9</v>
      </c>
    </row>
    <row r="46" spans="1:6" ht="18.75" customHeight="1">
      <c r="A46" s="27" t="s">
        <v>399</v>
      </c>
      <c r="B46" s="60" t="s">
        <v>400</v>
      </c>
      <c r="C46" s="29"/>
      <c r="D46" s="35">
        <v>300000</v>
      </c>
      <c r="E46" s="23">
        <f t="shared" si="1"/>
        <v>1510414.8</v>
      </c>
      <c r="F46" s="25" t="s">
        <v>401</v>
      </c>
    </row>
    <row r="47" spans="1:6" ht="18.75" customHeight="1">
      <c r="A47" s="27" t="s">
        <v>399</v>
      </c>
      <c r="B47" s="60" t="s">
        <v>389</v>
      </c>
      <c r="C47" s="29"/>
      <c r="D47" s="35">
        <v>1896</v>
      </c>
      <c r="E47" s="23">
        <f t="shared" si="1"/>
        <v>1508518.8</v>
      </c>
      <c r="F47" s="25" t="s">
        <v>391</v>
      </c>
    </row>
    <row r="48" spans="1:6" ht="18.75" customHeight="1">
      <c r="A48" s="27" t="s">
        <v>399</v>
      </c>
      <c r="B48" s="60" t="s">
        <v>8</v>
      </c>
      <c r="C48" s="29"/>
      <c r="D48" s="35">
        <v>275</v>
      </c>
      <c r="E48" s="23">
        <f t="shared" si="1"/>
        <v>1508243.8</v>
      </c>
      <c r="F48" s="25" t="s">
        <v>9</v>
      </c>
    </row>
    <row r="49" spans="1:6" ht="18.75" customHeight="1">
      <c r="A49" s="27" t="s">
        <v>402</v>
      </c>
      <c r="B49" s="60" t="s">
        <v>5</v>
      </c>
      <c r="C49" s="29">
        <v>479542.4</v>
      </c>
      <c r="D49" s="35"/>
      <c r="E49" s="23">
        <f t="shared" si="1"/>
        <v>1987786.2000000002</v>
      </c>
      <c r="F49" s="25" t="s">
        <v>6</v>
      </c>
    </row>
    <row r="50" spans="1:6" ht="18.75" customHeight="1">
      <c r="A50" s="27" t="s">
        <v>402</v>
      </c>
      <c r="B50" s="60" t="s">
        <v>319</v>
      </c>
      <c r="C50" s="29">
        <v>7055.83</v>
      </c>
      <c r="D50" s="35"/>
      <c r="E50" s="23">
        <f t="shared" si="1"/>
        <v>1994842.0300000003</v>
      </c>
      <c r="F50" s="25" t="s">
        <v>249</v>
      </c>
    </row>
    <row r="51" spans="1:6" ht="18.75" customHeight="1">
      <c r="A51" s="27" t="s">
        <v>402</v>
      </c>
      <c r="B51" s="60" t="s">
        <v>319</v>
      </c>
      <c r="C51" s="29">
        <v>7054.45</v>
      </c>
      <c r="D51" s="35"/>
      <c r="E51" s="23">
        <f t="shared" si="1"/>
        <v>2001896.4800000002</v>
      </c>
      <c r="F51" s="25" t="s">
        <v>249</v>
      </c>
    </row>
    <row r="52" spans="1:6" ht="18.75" customHeight="1">
      <c r="A52" s="27" t="s">
        <v>403</v>
      </c>
      <c r="B52" s="60" t="s">
        <v>31</v>
      </c>
      <c r="C52" s="29"/>
      <c r="D52" s="35">
        <v>249984</v>
      </c>
      <c r="E52" s="23">
        <f t="shared" si="1"/>
        <v>1751912.4800000002</v>
      </c>
      <c r="F52" s="25" t="s">
        <v>404</v>
      </c>
    </row>
    <row r="53" spans="1:6" ht="18.75" customHeight="1">
      <c r="A53" s="27" t="s">
        <v>403</v>
      </c>
      <c r="B53" s="60" t="s">
        <v>8</v>
      </c>
      <c r="C53" s="29"/>
      <c r="D53" s="35">
        <v>500</v>
      </c>
      <c r="E53" s="23">
        <f t="shared" si="1"/>
        <v>1751412.4800000002</v>
      </c>
      <c r="F53" s="25" t="s">
        <v>9</v>
      </c>
    </row>
    <row r="54" spans="1:6" ht="20.25" customHeight="1">
      <c r="A54" s="27" t="s">
        <v>403</v>
      </c>
      <c r="B54" s="60" t="s">
        <v>8</v>
      </c>
      <c r="C54" s="29"/>
      <c r="D54" s="35">
        <v>124.99</v>
      </c>
      <c r="E54" s="23">
        <f t="shared" si="1"/>
        <v>1751287.4900000002</v>
      </c>
      <c r="F54" s="25" t="s">
        <v>9</v>
      </c>
    </row>
    <row r="55" spans="1:6" ht="13.5">
      <c r="A55" s="27"/>
      <c r="B55" s="60"/>
      <c r="C55" s="29"/>
      <c r="D55" s="35"/>
      <c r="E55" s="23"/>
      <c r="F55" s="25"/>
    </row>
    <row r="56" spans="1:6" ht="12.75">
      <c r="A56" s="31"/>
      <c r="B56" s="31"/>
      <c r="C56" s="31"/>
      <c r="D56" s="31"/>
      <c r="E56" s="31"/>
      <c r="F56" s="31"/>
    </row>
    <row r="57" spans="1:6" ht="13.5">
      <c r="A57" s="27"/>
      <c r="B57" s="32" t="s">
        <v>13</v>
      </c>
      <c r="C57" s="24">
        <f>SUM(C3:C56)</f>
        <v>2677870.29</v>
      </c>
      <c r="D57" s="24">
        <f>SUM(D4:D56)</f>
        <v>926582.8</v>
      </c>
      <c r="E57" s="23">
        <f>C57-D57</f>
        <v>1751287.49</v>
      </c>
      <c r="F57" s="25"/>
    </row>
    <row r="58" spans="1:6" ht="13.5">
      <c r="A58" s="27"/>
      <c r="B58" s="42" t="s">
        <v>61</v>
      </c>
      <c r="C58" s="24">
        <v>1642009.1</v>
      </c>
      <c r="D58" s="24"/>
      <c r="E58" s="23"/>
      <c r="F58" s="25"/>
    </row>
    <row r="59" spans="1:6" ht="13.5">
      <c r="A59" s="27"/>
      <c r="B59" s="32" t="s">
        <v>23</v>
      </c>
      <c r="C59" s="24">
        <f>SUM(C4:C54)</f>
        <v>1035861.19</v>
      </c>
      <c r="D59" s="24"/>
      <c r="E59" s="23"/>
      <c r="F59" s="25"/>
    </row>
    <row r="60" spans="1:6" ht="13.5">
      <c r="A60" s="31"/>
      <c r="B60" s="32" t="s">
        <v>14</v>
      </c>
      <c r="C60" s="24">
        <f>C33+C49</f>
        <v>859584</v>
      </c>
      <c r="D60" s="24"/>
      <c r="E60" s="23"/>
      <c r="F60" s="25"/>
    </row>
    <row r="61" spans="1:6" ht="13.5">
      <c r="A61" s="31"/>
      <c r="B61" s="33" t="s">
        <v>30</v>
      </c>
      <c r="C61" s="36">
        <f>C4+C21+C26+C27+C28+C29+C34+C35+C42+C44+C50+C51</f>
        <v>176277.19000000003</v>
      </c>
      <c r="D61" s="31"/>
      <c r="E61" s="31"/>
      <c r="F61" s="31"/>
    </row>
    <row r="62" spans="1:6" ht="12.75">
      <c r="A62" s="31"/>
      <c r="B62" s="31"/>
      <c r="C62" s="31"/>
      <c r="D62" s="31"/>
      <c r="E62" s="31"/>
      <c r="F62" s="31"/>
    </row>
    <row r="65" spans="1:6" ht="17.25">
      <c r="A65" s="77" t="s">
        <v>111</v>
      </c>
      <c r="B65" s="78"/>
      <c r="C65" s="78"/>
      <c r="D65" s="78"/>
      <c r="E65" s="78"/>
      <c r="F65" s="79"/>
    </row>
    <row r="66" spans="1:6" ht="17.25">
      <c r="A66" s="48"/>
      <c r="B66" s="53" t="s">
        <v>112</v>
      </c>
      <c r="C66" s="47" t="s">
        <v>113</v>
      </c>
      <c r="D66" s="67" t="s">
        <v>114</v>
      </c>
      <c r="E66" s="46" t="s">
        <v>115</v>
      </c>
      <c r="F66" s="51"/>
    </row>
    <row r="67" spans="1:6" ht="13.5">
      <c r="A67" s="49"/>
      <c r="B67" s="63" t="s">
        <v>352</v>
      </c>
      <c r="C67" s="24">
        <v>1642009.1</v>
      </c>
      <c r="D67" s="24"/>
      <c r="E67" s="50"/>
      <c r="F67" s="52"/>
    </row>
    <row r="68" spans="1:6" ht="13.5">
      <c r="A68" s="49"/>
      <c r="B68" s="64" t="s">
        <v>295</v>
      </c>
      <c r="C68" s="24">
        <f>C49+C33</f>
        <v>859584</v>
      </c>
      <c r="D68" s="24"/>
      <c r="E68" s="50"/>
      <c r="F68" s="52"/>
    </row>
    <row r="69" spans="2:6" ht="13.5">
      <c r="B69" s="58" t="s">
        <v>118</v>
      </c>
      <c r="C69" s="43">
        <f>C51+C50+C44+C42+C35+C34+C29+C28+C27+C26+C21</f>
        <v>175735.27999999997</v>
      </c>
      <c r="D69" s="24"/>
      <c r="E69" s="23"/>
      <c r="F69" s="11"/>
    </row>
    <row r="70" spans="2:5" ht="12.75">
      <c r="B70" s="64" t="s">
        <v>119</v>
      </c>
      <c r="C70" s="54">
        <v>541.91</v>
      </c>
      <c r="D70" s="54"/>
      <c r="E70" s="54"/>
    </row>
    <row r="71" spans="2:5" ht="12.75">
      <c r="B71" s="64" t="s">
        <v>120</v>
      </c>
      <c r="C71" s="54">
        <f>SUM(C68:C70)</f>
        <v>1035861.1900000001</v>
      </c>
      <c r="D71" s="54"/>
      <c r="E71" s="54"/>
    </row>
    <row r="72" spans="2:5" ht="12.75">
      <c r="B72" s="64" t="s">
        <v>121</v>
      </c>
      <c r="C72" s="54"/>
      <c r="D72" s="54">
        <f>D5+D6+D7+D8+D9+D11+D12+D13+D14</f>
        <v>153403</v>
      </c>
      <c r="E72" s="54"/>
    </row>
    <row r="73" spans="2:5" ht="12.75">
      <c r="B73" s="64" t="s">
        <v>122</v>
      </c>
      <c r="C73" s="54"/>
      <c r="D73" s="54">
        <f>D30+D46</f>
        <v>302040</v>
      </c>
      <c r="E73" s="54"/>
    </row>
    <row r="74" spans="2:5" ht="12.75">
      <c r="B74" s="64" t="s">
        <v>123</v>
      </c>
      <c r="C74" s="54"/>
      <c r="D74" s="54">
        <f>D52</f>
        <v>249984</v>
      </c>
      <c r="E74" s="54"/>
    </row>
    <row r="75" spans="2:5" ht="13.5">
      <c r="B75" s="64" t="s">
        <v>296</v>
      </c>
      <c r="C75" s="24"/>
      <c r="D75" s="54">
        <f>D16+D18+D22+D40+D47</f>
        <v>49555.7</v>
      </c>
      <c r="E75" s="54"/>
    </row>
    <row r="76" spans="2:5" ht="12.75">
      <c r="B76" s="64" t="s">
        <v>125</v>
      </c>
      <c r="C76" s="54"/>
      <c r="D76" s="54">
        <f>D36</f>
        <v>128516.42</v>
      </c>
      <c r="E76" s="54"/>
    </row>
    <row r="77" spans="2:5" ht="12.75">
      <c r="B77" s="66" t="s">
        <v>126</v>
      </c>
      <c r="C77" s="31"/>
      <c r="D77" s="54">
        <f>D39</f>
        <v>1760.26</v>
      </c>
      <c r="E77" s="31"/>
    </row>
    <row r="78" spans="2:5" ht="12.75">
      <c r="B78" s="66" t="s">
        <v>127</v>
      </c>
      <c r="C78" s="31"/>
      <c r="D78" s="54">
        <f>D25</f>
        <v>1817.29</v>
      </c>
      <c r="E78" s="31"/>
    </row>
    <row r="79" spans="2:5" ht="12.75">
      <c r="B79" s="66" t="s">
        <v>128</v>
      </c>
      <c r="C79" s="31"/>
      <c r="D79" s="54">
        <f>D24</f>
        <v>11760</v>
      </c>
      <c r="E79" s="31"/>
    </row>
    <row r="80" spans="2:5" ht="12.75">
      <c r="B80" s="66" t="s">
        <v>221</v>
      </c>
      <c r="C80" s="31"/>
      <c r="D80" s="54">
        <f>D15+D37</f>
        <v>15726.15</v>
      </c>
      <c r="E80" s="31"/>
    </row>
    <row r="81" spans="2:5" ht="12.75">
      <c r="B81" s="66" t="s">
        <v>130</v>
      </c>
      <c r="C81" s="31"/>
      <c r="D81" s="54">
        <f>D35</f>
        <v>0</v>
      </c>
      <c r="E81" s="31"/>
    </row>
    <row r="82" spans="2:5" ht="12.75">
      <c r="B82" s="66" t="s">
        <v>131</v>
      </c>
      <c r="C82" s="31"/>
      <c r="D82" s="54">
        <f>D10+D17+D19+D20+D23+D31+D32+D38+D41+D43+D45+D53+D48+D54</f>
        <v>12019.98</v>
      </c>
      <c r="E82" s="54"/>
    </row>
    <row r="83" spans="1:6" ht="12.75">
      <c r="A83" s="69"/>
      <c r="B83" s="68" t="s">
        <v>13</v>
      </c>
      <c r="C83" s="70">
        <f>C71+C67</f>
        <v>2677870.29</v>
      </c>
      <c r="D83" s="70">
        <f>SUM(D72:D82)</f>
        <v>926582.8</v>
      </c>
      <c r="E83" s="70">
        <f>C83-D83</f>
        <v>1751287.49</v>
      </c>
      <c r="F83" s="69"/>
    </row>
    <row r="84" spans="2:4" ht="12.75">
      <c r="B84" s="65"/>
      <c r="D84" s="43"/>
    </row>
    <row r="85" spans="2:4" ht="12.75">
      <c r="B85" s="65"/>
      <c r="D85" s="43"/>
    </row>
    <row r="86" spans="2:4" ht="12.75">
      <c r="B86" s="65"/>
      <c r="D86" s="43"/>
    </row>
    <row r="87" spans="2:5" ht="13.5">
      <c r="B87" s="58" t="s">
        <v>24</v>
      </c>
      <c r="C87" s="36"/>
      <c r="D87" s="43"/>
      <c r="E87" s="43"/>
    </row>
    <row r="88" spans="2:5" ht="13.5">
      <c r="B88" s="58" t="s">
        <v>25</v>
      </c>
      <c r="C88" s="36"/>
      <c r="D88" s="43"/>
      <c r="E88" s="43"/>
    </row>
    <row r="89" spans="2:5" ht="13.5">
      <c r="B89" s="58" t="s">
        <v>26</v>
      </c>
      <c r="C89" s="36"/>
      <c r="D89" s="43"/>
      <c r="E89" s="43"/>
    </row>
    <row r="90" spans="2:5" ht="13.5">
      <c r="B90" s="58" t="s">
        <v>27</v>
      </c>
      <c r="C90" s="36"/>
      <c r="D90" s="43"/>
      <c r="E90" s="43"/>
    </row>
    <row r="91" spans="2:5" ht="13.5">
      <c r="B91" s="57" t="s">
        <v>28</v>
      </c>
      <c r="C91" s="36"/>
      <c r="D91" s="43"/>
      <c r="E91" s="43"/>
    </row>
  </sheetData>
  <sheetProtection/>
  <mergeCells count="3">
    <mergeCell ref="A1:F1"/>
    <mergeCell ref="A3:B3"/>
    <mergeCell ref="A65:F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0.8515625" style="1" customWidth="1"/>
    <col min="2" max="2" width="29.00390625" style="1" customWidth="1"/>
    <col min="3" max="3" width="15.00390625" style="1" customWidth="1"/>
    <col min="4" max="4" width="13.00390625" style="1" customWidth="1"/>
    <col min="5" max="5" width="14.140625" style="1" customWidth="1"/>
    <col min="6" max="6" width="35.57421875" style="1" customWidth="1"/>
    <col min="7" max="16384" width="9.140625" style="1" customWidth="1"/>
  </cols>
  <sheetData>
    <row r="1" spans="1:12" s="7" customFormat="1" ht="16.5" customHeight="1">
      <c r="A1" s="73" t="s">
        <v>51</v>
      </c>
      <c r="B1" s="74"/>
      <c r="C1" s="74"/>
      <c r="D1" s="74"/>
      <c r="E1" s="74"/>
      <c r="F1" s="74"/>
      <c r="G1" s="3"/>
      <c r="H1" s="4"/>
      <c r="I1" s="4"/>
      <c r="J1" s="5"/>
      <c r="K1" s="6"/>
      <c r="L1" s="6"/>
    </row>
    <row r="2" spans="1:12" s="2" customFormat="1" ht="33.75" customHeight="1">
      <c r="A2" s="30" t="s">
        <v>0</v>
      </c>
      <c r="B2" s="12" t="s">
        <v>1</v>
      </c>
      <c r="C2" s="13" t="s">
        <v>2</v>
      </c>
      <c r="D2" s="14" t="s">
        <v>3</v>
      </c>
      <c r="E2" s="15" t="s">
        <v>7</v>
      </c>
      <c r="F2" s="16" t="s">
        <v>4</v>
      </c>
      <c r="G2" s="17"/>
      <c r="H2" s="18"/>
      <c r="I2" s="18"/>
      <c r="J2" s="19"/>
      <c r="K2" s="19"/>
      <c r="L2" s="19"/>
    </row>
    <row r="3" spans="1:12" s="2" customFormat="1" ht="24" customHeight="1">
      <c r="A3" s="75" t="s">
        <v>12</v>
      </c>
      <c r="B3" s="76"/>
      <c r="C3" s="71">
        <v>1751287.49</v>
      </c>
      <c r="D3" s="71"/>
      <c r="E3" s="71">
        <v>1751287.49</v>
      </c>
      <c r="F3" s="72" t="s">
        <v>405</v>
      </c>
      <c r="G3" s="17"/>
      <c r="H3" s="18"/>
      <c r="I3" s="18"/>
      <c r="J3" s="19"/>
      <c r="K3" s="19"/>
      <c r="L3" s="19"/>
    </row>
    <row r="4" spans="1:12" s="2" customFormat="1" ht="24" customHeight="1">
      <c r="A4" s="27" t="s">
        <v>407</v>
      </c>
      <c r="B4" s="56" t="s">
        <v>8</v>
      </c>
      <c r="C4" s="23">
        <v>346.62</v>
      </c>
      <c r="D4" s="21"/>
      <c r="E4" s="23">
        <f>E3+C4-D4</f>
        <v>1751634.11</v>
      </c>
      <c r="F4" s="20" t="s">
        <v>10</v>
      </c>
      <c r="G4" s="17"/>
      <c r="H4" s="18"/>
      <c r="I4" s="18"/>
      <c r="J4" s="19"/>
      <c r="K4" s="19"/>
      <c r="L4" s="19"/>
    </row>
    <row r="5" spans="1:6" ht="18.75" customHeight="1">
      <c r="A5" s="27" t="s">
        <v>407</v>
      </c>
      <c r="B5" s="57" t="s">
        <v>15</v>
      </c>
      <c r="C5" s="24"/>
      <c r="D5" s="24">
        <v>75344</v>
      </c>
      <c r="E5" s="23">
        <f aca="true" t="shared" si="0" ref="E5:E52">E4+C5-D5</f>
        <v>1676290.11</v>
      </c>
      <c r="F5" s="25" t="s">
        <v>11</v>
      </c>
    </row>
    <row r="6" spans="1:6" ht="18.75" customHeight="1">
      <c r="A6" s="27" t="s">
        <v>407</v>
      </c>
      <c r="B6" s="58" t="s">
        <v>16</v>
      </c>
      <c r="C6" s="24"/>
      <c r="D6" s="24">
        <v>45000</v>
      </c>
      <c r="E6" s="23">
        <f t="shared" si="0"/>
        <v>1631290.11</v>
      </c>
      <c r="F6" s="25" t="s">
        <v>17</v>
      </c>
    </row>
    <row r="7" spans="1:6" ht="18.75" customHeight="1">
      <c r="A7" s="27" t="s">
        <v>407</v>
      </c>
      <c r="B7" s="57" t="s">
        <v>36</v>
      </c>
      <c r="C7" s="24"/>
      <c r="D7" s="24">
        <v>30000</v>
      </c>
      <c r="E7" s="23">
        <f t="shared" si="0"/>
        <v>1601290.11</v>
      </c>
      <c r="F7" s="25" t="s">
        <v>37</v>
      </c>
    </row>
    <row r="8" spans="1:6" ht="18.75" customHeight="1">
      <c r="A8" s="27" t="s">
        <v>407</v>
      </c>
      <c r="B8" s="57" t="s">
        <v>65</v>
      </c>
      <c r="C8" s="24"/>
      <c r="D8" s="24">
        <v>50000</v>
      </c>
      <c r="E8" s="23">
        <f t="shared" si="0"/>
        <v>1551290.11</v>
      </c>
      <c r="F8" s="25" t="s">
        <v>301</v>
      </c>
    </row>
    <row r="9" spans="1:6" ht="18.75" customHeight="1">
      <c r="A9" s="27" t="s">
        <v>407</v>
      </c>
      <c r="B9" s="57" t="s">
        <v>8</v>
      </c>
      <c r="C9" s="24"/>
      <c r="D9" s="24">
        <v>486.93</v>
      </c>
      <c r="E9" s="23">
        <f t="shared" si="0"/>
        <v>1550803.1800000002</v>
      </c>
      <c r="F9" s="25" t="s">
        <v>9</v>
      </c>
    </row>
    <row r="10" spans="1:6" ht="18.75" customHeight="1">
      <c r="A10" s="27" t="s">
        <v>407</v>
      </c>
      <c r="B10" s="57" t="s">
        <v>16</v>
      </c>
      <c r="C10" s="24"/>
      <c r="D10" s="24">
        <v>1980</v>
      </c>
      <c r="E10" s="23">
        <f t="shared" si="0"/>
        <v>1548823.1800000002</v>
      </c>
      <c r="F10" s="25" t="s">
        <v>18</v>
      </c>
    </row>
    <row r="11" spans="1:6" ht="18.75" customHeight="1">
      <c r="A11" s="27" t="s">
        <v>407</v>
      </c>
      <c r="B11" s="57" t="s">
        <v>298</v>
      </c>
      <c r="C11" s="24"/>
      <c r="D11" s="24">
        <v>1980</v>
      </c>
      <c r="E11" s="23">
        <f t="shared" si="0"/>
        <v>1546843.1800000002</v>
      </c>
      <c r="F11" s="25" t="s">
        <v>18</v>
      </c>
    </row>
    <row r="12" spans="1:6" ht="18.75" customHeight="1">
      <c r="A12" s="27" t="s">
        <v>407</v>
      </c>
      <c r="B12" s="57" t="s">
        <v>298</v>
      </c>
      <c r="C12" s="24"/>
      <c r="D12" s="24">
        <v>32000</v>
      </c>
      <c r="E12" s="23">
        <f t="shared" si="0"/>
        <v>1514843.1800000002</v>
      </c>
      <c r="F12" s="25" t="s">
        <v>17</v>
      </c>
    </row>
    <row r="13" spans="1:6" ht="18.75" customHeight="1">
      <c r="A13" s="27" t="s">
        <v>407</v>
      </c>
      <c r="B13" s="57" t="s">
        <v>408</v>
      </c>
      <c r="C13" s="24"/>
      <c r="D13" s="24">
        <v>273860.31</v>
      </c>
      <c r="E13" s="23">
        <f t="shared" si="0"/>
        <v>1240982.87</v>
      </c>
      <c r="F13" s="25" t="s">
        <v>409</v>
      </c>
    </row>
    <row r="14" spans="1:6" ht="18.75" customHeight="1">
      <c r="A14" s="27" t="s">
        <v>410</v>
      </c>
      <c r="B14" s="57" t="s">
        <v>400</v>
      </c>
      <c r="C14" s="24"/>
      <c r="D14" s="24">
        <v>289969.47</v>
      </c>
      <c r="E14" s="23">
        <f t="shared" si="0"/>
        <v>951013.4000000001</v>
      </c>
      <c r="F14" s="25" t="s">
        <v>411</v>
      </c>
    </row>
    <row r="15" spans="1:6" ht="18.75" customHeight="1">
      <c r="A15" s="27" t="s">
        <v>410</v>
      </c>
      <c r="B15" s="57" t="s">
        <v>8</v>
      </c>
      <c r="C15" s="24"/>
      <c r="D15" s="24">
        <v>144.98</v>
      </c>
      <c r="E15" s="23">
        <f t="shared" si="0"/>
        <v>950868.4200000002</v>
      </c>
      <c r="F15" s="25" t="s">
        <v>9</v>
      </c>
    </row>
    <row r="16" spans="1:6" ht="18.75" customHeight="1">
      <c r="A16" s="27" t="s">
        <v>410</v>
      </c>
      <c r="B16" s="58" t="s">
        <v>29</v>
      </c>
      <c r="C16" s="24">
        <v>14110.28</v>
      </c>
      <c r="D16" s="24"/>
      <c r="E16" s="23">
        <f t="shared" si="0"/>
        <v>964978.7000000002</v>
      </c>
      <c r="F16" s="25" t="s">
        <v>249</v>
      </c>
    </row>
    <row r="17" spans="1:6" ht="18.75" customHeight="1">
      <c r="A17" s="27" t="s">
        <v>412</v>
      </c>
      <c r="B17" s="58" t="s">
        <v>303</v>
      </c>
      <c r="C17" s="24"/>
      <c r="D17" s="24">
        <v>23282.52</v>
      </c>
      <c r="E17" s="23">
        <f t="shared" si="0"/>
        <v>941696.1800000002</v>
      </c>
      <c r="F17" s="25" t="s">
        <v>414</v>
      </c>
    </row>
    <row r="18" spans="1:6" ht="18.75" customHeight="1">
      <c r="A18" s="27" t="s">
        <v>412</v>
      </c>
      <c r="B18" s="58" t="s">
        <v>326</v>
      </c>
      <c r="C18" s="24"/>
      <c r="D18" s="24">
        <v>16755.48</v>
      </c>
      <c r="E18" s="23">
        <f t="shared" si="0"/>
        <v>924940.7000000002</v>
      </c>
      <c r="F18" s="25" t="s">
        <v>345</v>
      </c>
    </row>
    <row r="19" spans="1:6" ht="18.75" customHeight="1">
      <c r="A19" s="27" t="s">
        <v>412</v>
      </c>
      <c r="B19" s="58" t="s">
        <v>8</v>
      </c>
      <c r="C19" s="24"/>
      <c r="D19" s="24">
        <v>250</v>
      </c>
      <c r="E19" s="23">
        <f t="shared" si="0"/>
        <v>924690.7000000002</v>
      </c>
      <c r="F19" s="25" t="s">
        <v>9</v>
      </c>
    </row>
    <row r="20" spans="1:6" ht="18.75" customHeight="1">
      <c r="A20" s="27" t="s">
        <v>412</v>
      </c>
      <c r="B20" s="58" t="s">
        <v>20</v>
      </c>
      <c r="C20" s="23"/>
      <c r="D20" s="24">
        <v>10406.59</v>
      </c>
      <c r="E20" s="23">
        <f t="shared" si="0"/>
        <v>914284.1100000002</v>
      </c>
      <c r="F20" s="25" t="s">
        <v>415</v>
      </c>
    </row>
    <row r="21" spans="1:6" ht="18.75" customHeight="1">
      <c r="A21" s="27" t="s">
        <v>412</v>
      </c>
      <c r="B21" s="58" t="s">
        <v>413</v>
      </c>
      <c r="C21" s="23"/>
      <c r="D21" s="24">
        <v>2682</v>
      </c>
      <c r="E21" s="23">
        <f t="shared" si="0"/>
        <v>911602.1100000002</v>
      </c>
      <c r="F21" s="25" t="s">
        <v>345</v>
      </c>
    </row>
    <row r="22" spans="1:6" ht="18.75" customHeight="1">
      <c r="A22" s="27" t="s">
        <v>412</v>
      </c>
      <c r="B22" s="58" t="s">
        <v>416</v>
      </c>
      <c r="C22" s="23"/>
      <c r="D22" s="24">
        <v>11750</v>
      </c>
      <c r="E22" s="23">
        <f t="shared" si="0"/>
        <v>899852.1100000002</v>
      </c>
      <c r="F22" s="25" t="s">
        <v>376</v>
      </c>
    </row>
    <row r="23" spans="1:6" ht="18.75" customHeight="1">
      <c r="A23" s="27" t="s">
        <v>417</v>
      </c>
      <c r="B23" s="58" t="s">
        <v>5</v>
      </c>
      <c r="C23" s="23">
        <v>588052</v>
      </c>
      <c r="D23" s="24"/>
      <c r="E23" s="23">
        <f t="shared" si="0"/>
        <v>1487904.1100000003</v>
      </c>
      <c r="F23" s="25" t="s">
        <v>6</v>
      </c>
    </row>
    <row r="24" spans="1:6" ht="18.75" customHeight="1">
      <c r="A24" s="27" t="s">
        <v>418</v>
      </c>
      <c r="B24" s="58" t="s">
        <v>419</v>
      </c>
      <c r="C24" s="24"/>
      <c r="D24" s="24">
        <v>3500</v>
      </c>
      <c r="E24" s="23">
        <f t="shared" si="0"/>
        <v>1484404.1100000003</v>
      </c>
      <c r="F24" s="25" t="s">
        <v>420</v>
      </c>
    </row>
    <row r="25" spans="1:6" ht="18.75" customHeight="1">
      <c r="A25" s="27" t="s">
        <v>418</v>
      </c>
      <c r="B25" s="58" t="s">
        <v>8</v>
      </c>
      <c r="C25" s="24"/>
      <c r="D25" s="24">
        <v>50</v>
      </c>
      <c r="E25" s="23">
        <f t="shared" si="0"/>
        <v>1484354.1100000003</v>
      </c>
      <c r="F25" s="25" t="s">
        <v>9</v>
      </c>
    </row>
    <row r="26" spans="1:6" ht="18.75" customHeight="1">
      <c r="A26" s="27" t="s">
        <v>418</v>
      </c>
      <c r="B26" s="58" t="s">
        <v>86</v>
      </c>
      <c r="C26" s="24">
        <v>7055.07</v>
      </c>
      <c r="D26" s="24"/>
      <c r="E26" s="23">
        <f t="shared" si="0"/>
        <v>1491409.1800000004</v>
      </c>
      <c r="F26" s="25" t="s">
        <v>249</v>
      </c>
    </row>
    <row r="27" spans="1:6" ht="18.75" customHeight="1">
      <c r="A27" s="27" t="s">
        <v>421</v>
      </c>
      <c r="B27" s="58" t="s">
        <v>101</v>
      </c>
      <c r="C27" s="24"/>
      <c r="D27" s="24">
        <v>118519.13</v>
      </c>
      <c r="E27" s="23">
        <f t="shared" si="0"/>
        <v>1372890.0500000003</v>
      </c>
      <c r="F27" s="25" t="s">
        <v>422</v>
      </c>
    </row>
    <row r="28" spans="1:6" ht="18.75" customHeight="1">
      <c r="A28" s="27" t="s">
        <v>421</v>
      </c>
      <c r="B28" s="57" t="s">
        <v>201</v>
      </c>
      <c r="C28" s="24">
        <v>2688</v>
      </c>
      <c r="D28" s="24"/>
      <c r="E28" s="23">
        <f t="shared" si="0"/>
        <v>1375578.0500000003</v>
      </c>
      <c r="F28" s="25" t="s">
        <v>382</v>
      </c>
    </row>
    <row r="29" spans="1:6" ht="18.75" customHeight="1">
      <c r="A29" s="27" t="s">
        <v>421</v>
      </c>
      <c r="B29" s="59" t="s">
        <v>20</v>
      </c>
      <c r="C29" s="29"/>
      <c r="D29" s="29">
        <v>5935.51</v>
      </c>
      <c r="E29" s="23">
        <f t="shared" si="0"/>
        <v>1369642.5400000003</v>
      </c>
      <c r="F29" s="25" t="s">
        <v>423</v>
      </c>
    </row>
    <row r="30" spans="1:6" ht="18.75" customHeight="1">
      <c r="A30" s="27" t="s">
        <v>421</v>
      </c>
      <c r="B30" s="57" t="s">
        <v>327</v>
      </c>
      <c r="C30" s="29"/>
      <c r="D30" s="24">
        <v>1760.26</v>
      </c>
      <c r="E30" s="23">
        <f t="shared" si="0"/>
        <v>1367882.2800000003</v>
      </c>
      <c r="F30" s="25" t="s">
        <v>424</v>
      </c>
    </row>
    <row r="31" spans="1:6" ht="18.75" customHeight="1">
      <c r="A31" s="27" t="s">
        <v>421</v>
      </c>
      <c r="B31" s="57" t="s">
        <v>327</v>
      </c>
      <c r="C31" s="29"/>
      <c r="D31" s="24">
        <v>733.45</v>
      </c>
      <c r="E31" s="23">
        <f t="shared" si="0"/>
        <v>1367148.8300000003</v>
      </c>
      <c r="F31" s="25" t="s">
        <v>424</v>
      </c>
    </row>
    <row r="32" spans="1:6" ht="18.75" customHeight="1">
      <c r="A32" s="27" t="s">
        <v>421</v>
      </c>
      <c r="B32" s="60" t="s">
        <v>327</v>
      </c>
      <c r="C32" s="29"/>
      <c r="D32" s="24">
        <v>146.69</v>
      </c>
      <c r="E32" s="23">
        <f t="shared" si="0"/>
        <v>1367002.1400000004</v>
      </c>
      <c r="F32" s="25" t="s">
        <v>425</v>
      </c>
    </row>
    <row r="33" spans="1:6" ht="18.75" customHeight="1">
      <c r="A33" s="27" t="s">
        <v>421</v>
      </c>
      <c r="B33" s="60" t="s">
        <v>8</v>
      </c>
      <c r="C33" s="29"/>
      <c r="D33" s="35">
        <v>259.26</v>
      </c>
      <c r="E33" s="23">
        <f t="shared" si="0"/>
        <v>1366742.8800000004</v>
      </c>
      <c r="F33" s="25" t="s">
        <v>9</v>
      </c>
    </row>
    <row r="34" spans="1:6" ht="18.75" customHeight="1">
      <c r="A34" s="27" t="s">
        <v>426</v>
      </c>
      <c r="B34" s="60" t="s">
        <v>400</v>
      </c>
      <c r="C34" s="29"/>
      <c r="D34" s="35">
        <v>12000</v>
      </c>
      <c r="E34" s="23">
        <f t="shared" si="0"/>
        <v>1354742.8800000004</v>
      </c>
      <c r="F34" s="25" t="s">
        <v>428</v>
      </c>
    </row>
    <row r="35" spans="1:6" ht="18.75" customHeight="1">
      <c r="A35" s="27" t="s">
        <v>426</v>
      </c>
      <c r="B35" s="60" t="s">
        <v>16</v>
      </c>
      <c r="C35" s="29"/>
      <c r="D35" s="35">
        <v>6126.86</v>
      </c>
      <c r="E35" s="23">
        <f t="shared" si="0"/>
        <v>1348616.0200000003</v>
      </c>
      <c r="F35" s="25" t="s">
        <v>429</v>
      </c>
    </row>
    <row r="36" spans="1:6" ht="18.75" customHeight="1">
      <c r="A36" s="27" t="s">
        <v>426</v>
      </c>
      <c r="B36" s="60" t="s">
        <v>8</v>
      </c>
      <c r="C36" s="29"/>
      <c r="D36" s="35">
        <v>100</v>
      </c>
      <c r="E36" s="23">
        <f t="shared" si="0"/>
        <v>1348516.0200000003</v>
      </c>
      <c r="F36" s="25" t="s">
        <v>9</v>
      </c>
    </row>
    <row r="37" spans="1:6" ht="18.75" customHeight="1">
      <c r="A37" s="27" t="s">
        <v>426</v>
      </c>
      <c r="B37" s="60" t="s">
        <v>427</v>
      </c>
      <c r="C37" s="29">
        <v>42330.42</v>
      </c>
      <c r="D37" s="35"/>
      <c r="E37" s="23">
        <f t="shared" si="0"/>
        <v>1390846.4400000002</v>
      </c>
      <c r="F37" s="25" t="s">
        <v>249</v>
      </c>
    </row>
    <row r="38" spans="1:6" ht="18" customHeight="1">
      <c r="A38" s="27" t="s">
        <v>430</v>
      </c>
      <c r="B38" s="60" t="s">
        <v>397</v>
      </c>
      <c r="C38" s="29"/>
      <c r="D38" s="35">
        <v>1599</v>
      </c>
      <c r="E38" s="23">
        <f t="shared" si="0"/>
        <v>1389247.4400000002</v>
      </c>
      <c r="F38" s="25" t="s">
        <v>127</v>
      </c>
    </row>
    <row r="39" spans="1:6" ht="18.75" customHeight="1">
      <c r="A39" s="27" t="s">
        <v>430</v>
      </c>
      <c r="B39" s="60" t="s">
        <v>8</v>
      </c>
      <c r="C39" s="29"/>
      <c r="D39" s="35">
        <v>50</v>
      </c>
      <c r="E39" s="23">
        <f t="shared" si="0"/>
        <v>1389197.4400000002</v>
      </c>
      <c r="F39" s="25" t="s">
        <v>9</v>
      </c>
    </row>
    <row r="40" spans="1:6" ht="18.75" customHeight="1">
      <c r="A40" s="27" t="s">
        <v>431</v>
      </c>
      <c r="B40" s="60" t="s">
        <v>8</v>
      </c>
      <c r="C40" s="29"/>
      <c r="D40" s="35">
        <v>100</v>
      </c>
      <c r="E40" s="23">
        <f t="shared" si="0"/>
        <v>1389097.4400000002</v>
      </c>
      <c r="F40" s="25" t="s">
        <v>9</v>
      </c>
    </row>
    <row r="41" spans="1:6" ht="18.75" customHeight="1">
      <c r="A41" s="27" t="s">
        <v>431</v>
      </c>
      <c r="B41" s="60" t="s">
        <v>432</v>
      </c>
      <c r="C41" s="29"/>
      <c r="D41" s="35">
        <v>12016.8</v>
      </c>
      <c r="E41" s="23">
        <f t="shared" si="0"/>
        <v>1377080.6400000001</v>
      </c>
      <c r="F41" s="25" t="s">
        <v>434</v>
      </c>
    </row>
    <row r="42" spans="1:6" ht="18.75" customHeight="1">
      <c r="A42" s="27" t="s">
        <v>431</v>
      </c>
      <c r="B42" s="60" t="s">
        <v>433</v>
      </c>
      <c r="C42" s="29"/>
      <c r="D42" s="35">
        <v>4097</v>
      </c>
      <c r="E42" s="23">
        <f t="shared" si="0"/>
        <v>1372983.6400000001</v>
      </c>
      <c r="F42" s="25" t="s">
        <v>435</v>
      </c>
    </row>
    <row r="43" spans="1:6" ht="18.75" customHeight="1">
      <c r="A43" s="27" t="s">
        <v>436</v>
      </c>
      <c r="B43" s="60" t="s">
        <v>437</v>
      </c>
      <c r="C43" s="29">
        <v>35275.35</v>
      </c>
      <c r="D43" s="35"/>
      <c r="E43" s="23">
        <f t="shared" si="0"/>
        <v>1408258.9900000002</v>
      </c>
      <c r="F43" s="25" t="s">
        <v>249</v>
      </c>
    </row>
    <row r="44" spans="1:6" ht="18.75" customHeight="1">
      <c r="A44" s="27" t="s">
        <v>436</v>
      </c>
      <c r="B44" s="60" t="s">
        <v>8</v>
      </c>
      <c r="C44" s="29"/>
      <c r="D44" s="35">
        <v>100</v>
      </c>
      <c r="E44" s="23">
        <f t="shared" si="0"/>
        <v>1408158.9900000002</v>
      </c>
      <c r="F44" s="25" t="s">
        <v>9</v>
      </c>
    </row>
    <row r="45" spans="1:6" ht="18.75" customHeight="1">
      <c r="A45" s="27" t="s">
        <v>436</v>
      </c>
      <c r="B45" s="60" t="s">
        <v>400</v>
      </c>
      <c r="C45" s="29"/>
      <c r="D45" s="35">
        <v>200000</v>
      </c>
      <c r="E45" s="23">
        <f t="shared" si="0"/>
        <v>1208158.9900000002</v>
      </c>
      <c r="F45" s="25" t="s">
        <v>438</v>
      </c>
    </row>
    <row r="46" spans="1:6" ht="18.75" customHeight="1">
      <c r="A46" s="27" t="s">
        <v>439</v>
      </c>
      <c r="B46" s="60" t="s">
        <v>440</v>
      </c>
      <c r="C46" s="29"/>
      <c r="D46" s="35">
        <v>4000</v>
      </c>
      <c r="E46" s="23">
        <f t="shared" si="0"/>
        <v>1204158.9900000002</v>
      </c>
      <c r="F46" s="25" t="s">
        <v>441</v>
      </c>
    </row>
    <row r="47" spans="1:6" ht="18.75" customHeight="1">
      <c r="A47" s="27" t="s">
        <v>439</v>
      </c>
      <c r="B47" s="60" t="s">
        <v>8</v>
      </c>
      <c r="C47" s="29"/>
      <c r="D47" s="35">
        <v>100</v>
      </c>
      <c r="E47" s="23">
        <f t="shared" si="0"/>
        <v>1204058.9900000002</v>
      </c>
      <c r="F47" s="25" t="s">
        <v>9</v>
      </c>
    </row>
    <row r="48" spans="1:6" ht="18.75" customHeight="1">
      <c r="A48" s="27" t="s">
        <v>439</v>
      </c>
      <c r="B48" s="60" t="s">
        <v>5</v>
      </c>
      <c r="C48" s="29">
        <v>458985</v>
      </c>
      <c r="D48" s="35"/>
      <c r="E48" s="23">
        <f t="shared" si="0"/>
        <v>1663043.9900000002</v>
      </c>
      <c r="F48" s="25" t="s">
        <v>6</v>
      </c>
    </row>
    <row r="49" spans="1:6" ht="18.75" customHeight="1">
      <c r="A49" s="27" t="s">
        <v>439</v>
      </c>
      <c r="B49" s="60" t="s">
        <v>303</v>
      </c>
      <c r="C49" s="29"/>
      <c r="D49" s="35">
        <v>3750</v>
      </c>
      <c r="E49" s="23">
        <f t="shared" si="0"/>
        <v>1659293.9900000002</v>
      </c>
      <c r="F49" s="25" t="s">
        <v>442</v>
      </c>
    </row>
    <row r="50" spans="1:6" ht="18.75" customHeight="1">
      <c r="A50" s="27" t="s">
        <v>443</v>
      </c>
      <c r="B50" s="60" t="s">
        <v>8</v>
      </c>
      <c r="C50" s="29"/>
      <c r="D50" s="35">
        <v>124.99</v>
      </c>
      <c r="E50" s="23">
        <f t="shared" si="0"/>
        <v>1659169.0000000002</v>
      </c>
      <c r="F50" s="25" t="s">
        <v>9</v>
      </c>
    </row>
    <row r="51" spans="1:6" ht="18.75" customHeight="1">
      <c r="A51" s="27" t="s">
        <v>443</v>
      </c>
      <c r="B51" s="60" t="s">
        <v>31</v>
      </c>
      <c r="C51" s="29"/>
      <c r="D51" s="35">
        <v>249984</v>
      </c>
      <c r="E51" s="23">
        <f t="shared" si="0"/>
        <v>1409185.0000000002</v>
      </c>
      <c r="F51" s="25" t="s">
        <v>444</v>
      </c>
    </row>
    <row r="52" spans="1:6" ht="18.75" customHeight="1">
      <c r="A52" s="27" t="s">
        <v>443</v>
      </c>
      <c r="B52" s="60" t="s">
        <v>8</v>
      </c>
      <c r="C52" s="29"/>
      <c r="D52" s="35">
        <v>500</v>
      </c>
      <c r="E52" s="23">
        <f t="shared" si="0"/>
        <v>1408685.0000000002</v>
      </c>
      <c r="F52" s="25" t="s">
        <v>9</v>
      </c>
    </row>
    <row r="53" spans="1:6" ht="20.25" customHeight="1">
      <c r="A53" s="27"/>
      <c r="B53" s="60"/>
      <c r="C53" s="29"/>
      <c r="D53" s="35"/>
      <c r="E53" s="23"/>
      <c r="F53" s="25"/>
    </row>
    <row r="54" spans="1:6" ht="13.5">
      <c r="A54" s="27"/>
      <c r="B54" s="60"/>
      <c r="C54" s="29"/>
      <c r="D54" s="35"/>
      <c r="E54" s="23"/>
      <c r="F54" s="25"/>
    </row>
    <row r="55" spans="1:6" ht="12.75">
      <c r="A55" s="31"/>
      <c r="B55" s="31"/>
      <c r="C55" s="31"/>
      <c r="D55" s="31"/>
      <c r="E55" s="31"/>
      <c r="F55" s="31"/>
    </row>
    <row r="56" spans="1:6" ht="13.5">
      <c r="A56" s="27"/>
      <c r="B56" s="32" t="s">
        <v>13</v>
      </c>
      <c r="C56" s="24">
        <f>SUM(C3:C55)</f>
        <v>2900130.23</v>
      </c>
      <c r="D56" s="24">
        <f>SUM(D4:D55)</f>
        <v>1491445.2299999997</v>
      </c>
      <c r="E56" s="23">
        <f>C56-D56</f>
        <v>1408685.0000000002</v>
      </c>
      <c r="F56" s="25"/>
    </row>
    <row r="57" spans="1:6" ht="13.5">
      <c r="A57" s="27"/>
      <c r="B57" s="42" t="s">
        <v>62</v>
      </c>
      <c r="C57" s="24">
        <v>1751287.49</v>
      </c>
      <c r="D57" s="24"/>
      <c r="E57" s="23"/>
      <c r="F57" s="25"/>
    </row>
    <row r="58" spans="1:6" ht="13.5">
      <c r="A58" s="27"/>
      <c r="B58" s="32" t="s">
        <v>23</v>
      </c>
      <c r="C58" s="24">
        <f>SUM(C4:C53)</f>
        <v>1148842.74</v>
      </c>
      <c r="D58" s="24"/>
      <c r="E58" s="23"/>
      <c r="F58" s="25"/>
    </row>
    <row r="59" spans="1:6" ht="13.5">
      <c r="A59" s="31"/>
      <c r="B59" s="32" t="s">
        <v>14</v>
      </c>
      <c r="C59" s="24">
        <f>C23+C48</f>
        <v>1047037</v>
      </c>
      <c r="D59" s="24"/>
      <c r="E59" s="23"/>
      <c r="F59" s="25"/>
    </row>
    <row r="60" spans="1:6" ht="13.5">
      <c r="A60" s="31"/>
      <c r="B60" s="33" t="s">
        <v>30</v>
      </c>
      <c r="C60" s="36">
        <f>C4+C16+C26+C27+C28+C37+C43</f>
        <v>101805.73999999999</v>
      </c>
      <c r="D60" s="31"/>
      <c r="E60" s="31"/>
      <c r="F60" s="31"/>
    </row>
    <row r="61" spans="1:6" ht="12.75">
      <c r="A61" s="31"/>
      <c r="B61" s="31"/>
      <c r="C61" s="31"/>
      <c r="D61" s="31"/>
      <c r="E61" s="31"/>
      <c r="F61" s="31"/>
    </row>
    <row r="64" spans="1:6" ht="17.25">
      <c r="A64" s="77" t="s">
        <v>111</v>
      </c>
      <c r="B64" s="78"/>
      <c r="C64" s="78"/>
      <c r="D64" s="78"/>
      <c r="E64" s="78"/>
      <c r="F64" s="79"/>
    </row>
    <row r="65" spans="1:6" ht="17.25">
      <c r="A65" s="48"/>
      <c r="B65" s="53" t="s">
        <v>112</v>
      </c>
      <c r="C65" s="47" t="s">
        <v>113</v>
      </c>
      <c r="D65" s="67" t="s">
        <v>114</v>
      </c>
      <c r="E65" s="46" t="s">
        <v>115</v>
      </c>
      <c r="F65" s="51"/>
    </row>
    <row r="66" spans="1:6" ht="13.5">
      <c r="A66" s="49"/>
      <c r="B66" s="63" t="s">
        <v>406</v>
      </c>
      <c r="C66" s="24">
        <v>1751287.49</v>
      </c>
      <c r="D66" s="24"/>
      <c r="E66" s="50"/>
      <c r="F66" s="52"/>
    </row>
    <row r="67" spans="1:6" ht="13.5">
      <c r="A67" s="49"/>
      <c r="B67" s="64" t="s">
        <v>295</v>
      </c>
      <c r="C67" s="24">
        <f>C48+C23</f>
        <v>1047037</v>
      </c>
      <c r="D67" s="24"/>
      <c r="E67" s="50"/>
      <c r="F67" s="52"/>
    </row>
    <row r="68" spans="2:6" ht="13.5">
      <c r="B68" s="58" t="s">
        <v>118</v>
      </c>
      <c r="C68" s="43">
        <f>C43+C37+C33+C28+C27+C26+C25+C16</f>
        <v>101459.12</v>
      </c>
      <c r="D68" s="24"/>
      <c r="E68" s="23"/>
      <c r="F68" s="11"/>
    </row>
    <row r="69" spans="2:5" ht="12.75">
      <c r="B69" s="64" t="s">
        <v>119</v>
      </c>
      <c r="C69" s="54">
        <v>346.62</v>
      </c>
      <c r="D69" s="54"/>
      <c r="E69" s="54"/>
    </row>
    <row r="70" spans="2:5" ht="12.75">
      <c r="B70" s="64" t="s">
        <v>445</v>
      </c>
      <c r="C70" s="54">
        <f>SUM(C67:C69)</f>
        <v>1148842.7400000002</v>
      </c>
      <c r="D70" s="54"/>
      <c r="E70" s="54"/>
    </row>
    <row r="71" spans="2:5" ht="12.75">
      <c r="B71" s="64" t="s">
        <v>121</v>
      </c>
      <c r="C71" s="54"/>
      <c r="D71" s="54">
        <f>D5+D6+D7+D8+D10+D11+D12</f>
        <v>236304</v>
      </c>
      <c r="E71" s="54"/>
    </row>
    <row r="72" spans="2:5" ht="12.75">
      <c r="B72" s="64" t="s">
        <v>122</v>
      </c>
      <c r="C72" s="54"/>
      <c r="D72" s="54">
        <f>D13+D14+D45</f>
        <v>763829.78</v>
      </c>
      <c r="E72" s="54"/>
    </row>
    <row r="73" spans="2:5" ht="12.75">
      <c r="B73" s="64" t="s">
        <v>123</v>
      </c>
      <c r="C73" s="54"/>
      <c r="D73" s="54">
        <f>D51</f>
        <v>249984</v>
      </c>
      <c r="E73" s="54"/>
    </row>
    <row r="74" spans="2:5" ht="13.5">
      <c r="B74" s="64" t="s">
        <v>296</v>
      </c>
      <c r="C74" s="24"/>
      <c r="D74" s="54">
        <f>D17+D18+D21+D24+D34+D46+D49</f>
        <v>65970</v>
      </c>
      <c r="E74" s="54"/>
    </row>
    <row r="75" spans="2:5" ht="12.75">
      <c r="B75" s="64" t="s">
        <v>125</v>
      </c>
      <c r="C75" s="54"/>
      <c r="D75" s="54">
        <f>D27</f>
        <v>118519.13</v>
      </c>
      <c r="E75" s="54"/>
    </row>
    <row r="76" spans="2:5" ht="12.75">
      <c r="B76" s="66" t="s">
        <v>126</v>
      </c>
      <c r="C76" s="31"/>
      <c r="D76" s="54">
        <f>D30+D31+D32</f>
        <v>2640.4</v>
      </c>
      <c r="E76" s="31"/>
    </row>
    <row r="77" spans="2:5" ht="12.75">
      <c r="B77" s="66" t="s">
        <v>127</v>
      </c>
      <c r="C77" s="31"/>
      <c r="D77" s="54">
        <f>D38</f>
        <v>1599</v>
      </c>
      <c r="E77" s="31"/>
    </row>
    <row r="78" spans="2:5" ht="12.75">
      <c r="B78" s="66" t="s">
        <v>128</v>
      </c>
      <c r="C78" s="31"/>
      <c r="D78" s="54">
        <f>D22+D41+D42</f>
        <v>27863.8</v>
      </c>
      <c r="E78" s="31"/>
    </row>
    <row r="79" spans="2:5" ht="12.75">
      <c r="B79" s="66" t="s">
        <v>221</v>
      </c>
      <c r="C79" s="31"/>
      <c r="D79" s="54">
        <f>D20+D29</f>
        <v>16342.1</v>
      </c>
      <c r="E79" s="31"/>
    </row>
    <row r="80" spans="2:5" ht="12.75">
      <c r="B80" s="66" t="s">
        <v>130</v>
      </c>
      <c r="C80" s="31"/>
      <c r="D80" s="54">
        <v>0</v>
      </c>
      <c r="E80" s="31"/>
    </row>
    <row r="81" spans="2:5" ht="12.75">
      <c r="B81" s="66" t="s">
        <v>131</v>
      </c>
      <c r="C81" s="31"/>
      <c r="D81" s="54">
        <f>D9+D15+D19+D25+D33+D35+D36+D39+D40+D44+D47+D50+D52</f>
        <v>8393.02</v>
      </c>
      <c r="E81" s="54"/>
    </row>
    <row r="82" spans="1:6" ht="12.75">
      <c r="A82" s="69"/>
      <c r="B82" s="68" t="s">
        <v>13</v>
      </c>
      <c r="C82" s="70">
        <f>C70+C66</f>
        <v>2900130.2300000004</v>
      </c>
      <c r="D82" s="70">
        <f>SUM(D71:D81)</f>
        <v>1491445.2300000002</v>
      </c>
      <c r="E82" s="70">
        <f>C82-D82</f>
        <v>1408685.0000000002</v>
      </c>
      <c r="F82" s="69"/>
    </row>
    <row r="83" spans="2:4" ht="12.75">
      <c r="B83" s="65"/>
      <c r="D83" s="43"/>
    </row>
    <row r="84" spans="2:4" ht="12.75">
      <c r="B84" s="65"/>
      <c r="D84" s="43"/>
    </row>
    <row r="85" spans="2:4" ht="12.75">
      <c r="B85" s="65"/>
      <c r="D85" s="43"/>
    </row>
    <row r="86" spans="2:5" ht="13.5">
      <c r="B86" s="58" t="s">
        <v>24</v>
      </c>
      <c r="C86" s="36"/>
      <c r="D86" s="43"/>
      <c r="E86" s="43"/>
    </row>
    <row r="87" spans="2:5" ht="13.5">
      <c r="B87" s="58" t="s">
        <v>25</v>
      </c>
      <c r="C87" s="36"/>
      <c r="D87" s="43"/>
      <c r="E87" s="43"/>
    </row>
    <row r="88" spans="2:5" ht="13.5">
      <c r="B88" s="58" t="s">
        <v>26</v>
      </c>
      <c r="C88" s="36"/>
      <c r="D88" s="43"/>
      <c r="E88" s="43"/>
    </row>
    <row r="89" spans="2:5" ht="13.5">
      <c r="B89" s="58" t="s">
        <v>27</v>
      </c>
      <c r="C89" s="36"/>
      <c r="D89" s="43"/>
      <c r="E89" s="43"/>
    </row>
    <row r="90" spans="2:5" ht="13.5">
      <c r="B90" s="57" t="s">
        <v>28</v>
      </c>
      <c r="C90" s="36"/>
      <c r="D90" s="43"/>
      <c r="E90" s="43"/>
    </row>
  </sheetData>
  <sheetProtection/>
  <mergeCells count="3">
    <mergeCell ref="A1:F1"/>
    <mergeCell ref="A3:B3"/>
    <mergeCell ref="A64:F6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Eurolift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</dc:creator>
  <cp:keywords/>
  <dc:description/>
  <cp:lastModifiedBy>Dragoslav Pavlovic</cp:lastModifiedBy>
  <cp:lastPrinted>2021-01-18T09:56:25Z</cp:lastPrinted>
  <dcterms:created xsi:type="dcterms:W3CDTF">2006-12-01T21:38:20Z</dcterms:created>
  <dcterms:modified xsi:type="dcterms:W3CDTF">2021-01-18T09:56:38Z</dcterms:modified>
  <cp:category/>
  <cp:version/>
  <cp:contentType/>
  <cp:contentStatus/>
</cp:coreProperties>
</file>